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STARA RADNA DO 2018\FIN.PLANOVI\FP 2024-2026\"/>
    </mc:Choice>
  </mc:AlternateContent>
  <bookViews>
    <workbookView xWindow="0" yWindow="0" windowWidth="28800" windowHeight="14130" activeTab="4"/>
  </bookViews>
  <sheets>
    <sheet name="SAŽETAK" sheetId="2" r:id="rId1"/>
    <sheet name="RAČUN PRIHODA I RASHODA" sheetId="1" r:id="rId2"/>
    <sheet name="RASHODI PREMA FUNK.KLASIF." sheetId="3" r:id="rId3"/>
    <sheet name="RAČUN FINANCIRANJA" sheetId="4" r:id="rId4"/>
    <sheet name="plan rashoda i izdataka" sheetId="6" r:id="rId5"/>
  </sheets>
  <definedNames>
    <definedName name="_xlnm.Print_Titles" localSheetId="4">'plan rashoda i izdataka'!$4:$4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C9" i="6"/>
  <c r="D9" i="6"/>
  <c r="E9" i="6"/>
  <c r="F9" i="6"/>
  <c r="C13" i="6"/>
  <c r="C12" i="6" s="1"/>
  <c r="C7" i="6" s="1"/>
  <c r="D13" i="6"/>
  <c r="D12" i="6" s="1"/>
  <c r="D7" i="6" s="1"/>
  <c r="E13" i="6"/>
  <c r="E12" i="6" s="1"/>
  <c r="F13" i="6"/>
  <c r="F12" i="6" s="1"/>
  <c r="C17" i="6"/>
  <c r="C16" i="6" s="1"/>
  <c r="D17" i="6"/>
  <c r="D16" i="6" s="1"/>
  <c r="E17" i="6"/>
  <c r="E16" i="6" s="1"/>
  <c r="F17" i="6"/>
  <c r="F16" i="6" s="1"/>
  <c r="C21" i="6"/>
  <c r="D21" i="6"/>
  <c r="E21" i="6"/>
  <c r="F21" i="6"/>
  <c r="C28" i="6"/>
  <c r="C27" i="6" s="1"/>
  <c r="D28" i="6"/>
  <c r="D27" i="6" s="1"/>
  <c r="E28" i="6"/>
  <c r="E27" i="6" s="1"/>
  <c r="F28" i="6"/>
  <c r="F27" i="6" s="1"/>
  <c r="C31" i="6"/>
  <c r="D31" i="6"/>
  <c r="E31" i="6"/>
  <c r="F31" i="6"/>
  <c r="C34" i="6"/>
  <c r="D34" i="6"/>
  <c r="E34" i="6"/>
  <c r="F34" i="6"/>
  <c r="C38" i="6"/>
  <c r="D38" i="6"/>
  <c r="E38" i="6"/>
  <c r="F38" i="6"/>
  <c r="C43" i="6"/>
  <c r="D43" i="6"/>
  <c r="E43" i="6"/>
  <c r="F43" i="6"/>
  <c r="C47" i="6"/>
  <c r="D47" i="6"/>
  <c r="E47" i="6"/>
  <c r="F47" i="6"/>
  <c r="C52" i="6"/>
  <c r="C51" i="6" s="1"/>
  <c r="D52" i="6"/>
  <c r="D51" i="6" s="1"/>
  <c r="E52" i="6"/>
  <c r="E51" i="6" s="1"/>
  <c r="F52" i="6"/>
  <c r="F51" i="6" s="1"/>
  <c r="C55" i="6"/>
  <c r="C56" i="6"/>
  <c r="D56" i="6"/>
  <c r="D55" i="6" s="1"/>
  <c r="E56" i="6"/>
  <c r="E55" i="6" s="1"/>
  <c r="F56" i="6"/>
  <c r="F55" i="6" s="1"/>
  <c r="C59" i="6"/>
  <c r="C58" i="6" s="1"/>
  <c r="D59" i="6"/>
  <c r="D58" i="6" s="1"/>
  <c r="E59" i="6"/>
  <c r="E58" i="6" s="1"/>
  <c r="F59" i="6"/>
  <c r="F58" i="6" s="1"/>
  <c r="C64" i="6"/>
  <c r="D64" i="6"/>
  <c r="E64" i="6"/>
  <c r="F64" i="6"/>
  <c r="C67" i="6"/>
  <c r="C66" i="6" s="1"/>
  <c r="D67" i="6"/>
  <c r="D66" i="6" s="1"/>
  <c r="E67" i="6"/>
  <c r="E66" i="6" s="1"/>
  <c r="F67" i="6"/>
  <c r="F66" i="6" s="1"/>
  <c r="C70" i="6"/>
  <c r="C69" i="6" s="1"/>
  <c r="D70" i="6"/>
  <c r="D69" i="6" s="1"/>
  <c r="E70" i="6"/>
  <c r="E69" i="6" s="1"/>
  <c r="F70" i="6"/>
  <c r="F69" i="6" s="1"/>
  <c r="C73" i="6"/>
  <c r="C72" i="6" s="1"/>
  <c r="D73" i="6"/>
  <c r="E73" i="6"/>
  <c r="E72" i="6" s="1"/>
  <c r="F73" i="6"/>
  <c r="F72" i="6" s="1"/>
  <c r="C75" i="6"/>
  <c r="D75" i="6"/>
  <c r="D72" i="6" s="1"/>
  <c r="E75" i="6"/>
  <c r="F75" i="6"/>
  <c r="C77" i="6"/>
  <c r="C78" i="6"/>
  <c r="D78" i="6"/>
  <c r="D77" i="6" s="1"/>
  <c r="E78" i="6"/>
  <c r="E77" i="6" s="1"/>
  <c r="F78" i="6"/>
  <c r="F77" i="6" s="1"/>
  <c r="C82" i="6"/>
  <c r="C81" i="6" s="1"/>
  <c r="C86" i="6"/>
  <c r="C85" i="6" s="1"/>
  <c r="D86" i="6"/>
  <c r="D85" i="6" s="1"/>
  <c r="D82" i="6" s="1"/>
  <c r="D81" i="6" s="1"/>
  <c r="E86" i="6"/>
  <c r="E85" i="6" s="1"/>
  <c r="E82" i="6" s="1"/>
  <c r="E81" i="6" s="1"/>
  <c r="F86" i="6"/>
  <c r="F85" i="6" s="1"/>
  <c r="F82" i="6" s="1"/>
  <c r="F81" i="6" s="1"/>
  <c r="C91" i="6"/>
  <c r="C90" i="6" s="1"/>
  <c r="D91" i="6"/>
  <c r="D90" i="6" s="1"/>
  <c r="E91" i="6"/>
  <c r="E90" i="6" s="1"/>
  <c r="F91" i="6"/>
  <c r="F90" i="6" s="1"/>
  <c r="C94" i="6"/>
  <c r="D94" i="6"/>
  <c r="E94" i="6"/>
  <c r="F94" i="6"/>
  <c r="C97" i="6"/>
  <c r="D97" i="6"/>
  <c r="E97" i="6"/>
  <c r="F97" i="6"/>
  <c r="C100" i="6"/>
  <c r="D100" i="6"/>
  <c r="E100" i="6"/>
  <c r="F100" i="6"/>
  <c r="C103" i="6"/>
  <c r="D103" i="6"/>
  <c r="E103" i="6"/>
  <c r="F103" i="6"/>
  <c r="C106" i="6"/>
  <c r="D106" i="6"/>
  <c r="E106" i="6"/>
  <c r="F106" i="6"/>
  <c r="C109" i="6"/>
  <c r="D109" i="6"/>
  <c r="E109" i="6"/>
  <c r="F109" i="6"/>
  <c r="C113" i="6"/>
  <c r="C112" i="6" s="1"/>
  <c r="D113" i="6"/>
  <c r="D112" i="6" s="1"/>
  <c r="E113" i="6"/>
  <c r="E112" i="6" s="1"/>
  <c r="F113" i="6"/>
  <c r="F112" i="6" s="1"/>
  <c r="C115" i="6"/>
  <c r="D115" i="6"/>
  <c r="E115" i="6"/>
  <c r="F115" i="6"/>
  <c r="C118" i="6"/>
  <c r="D118" i="6"/>
  <c r="E118" i="6"/>
  <c r="F118" i="6"/>
  <c r="C121" i="6"/>
  <c r="D121" i="6"/>
  <c r="E121" i="6"/>
  <c r="F121" i="6"/>
  <c r="C126" i="6"/>
  <c r="D126" i="6"/>
  <c r="E126" i="6"/>
  <c r="F126" i="6"/>
  <c r="C129" i="6"/>
  <c r="D129" i="6"/>
  <c r="E129" i="6"/>
  <c r="F129" i="6"/>
  <c r="C134" i="6"/>
  <c r="C133" i="6" s="1"/>
  <c r="C132" i="6" s="1"/>
  <c r="D134" i="6"/>
  <c r="D133" i="6" s="1"/>
  <c r="D132" i="6" s="1"/>
  <c r="E134" i="6"/>
  <c r="E133" i="6" s="1"/>
  <c r="E132" i="6" s="1"/>
  <c r="F134" i="6"/>
  <c r="F133" i="6" s="1"/>
  <c r="F132" i="6" s="1"/>
  <c r="D89" i="6" l="1"/>
  <c r="C15" i="6"/>
  <c r="C6" i="6"/>
  <c r="C89" i="6"/>
  <c r="F15" i="6"/>
  <c r="F7" i="6"/>
  <c r="F89" i="6"/>
  <c r="E15" i="6"/>
  <c r="E7" i="6"/>
  <c r="E89" i="6"/>
  <c r="D15" i="6"/>
  <c r="D6" i="6" s="1"/>
  <c r="F91" i="1"/>
  <c r="G91" i="1"/>
  <c r="H91" i="1"/>
  <c r="F76" i="1"/>
  <c r="G76" i="1"/>
  <c r="H76" i="1"/>
  <c r="E91" i="1"/>
  <c r="E76" i="1"/>
  <c r="F6" i="6" l="1"/>
  <c r="E6" i="6"/>
  <c r="B7" i="3"/>
  <c r="B6" i="3" s="1"/>
  <c r="E105" i="1"/>
  <c r="F105" i="1"/>
  <c r="G105" i="1"/>
  <c r="H105" i="1"/>
  <c r="F37" i="1"/>
  <c r="G37" i="1"/>
  <c r="H37" i="1"/>
  <c r="E37" i="1"/>
  <c r="E103" i="1"/>
  <c r="E101" i="1"/>
  <c r="E98" i="1"/>
  <c r="E96" i="1"/>
  <c r="E94" i="1"/>
  <c r="E88" i="1"/>
  <c r="E86" i="1"/>
  <c r="E83" i="1"/>
  <c r="E81" i="1"/>
  <c r="E79" i="1"/>
  <c r="E61" i="1"/>
  <c r="E60" i="1" s="1"/>
  <c r="E58" i="1"/>
  <c r="E55" i="1"/>
  <c r="E52" i="1"/>
  <c r="E42" i="1"/>
  <c r="E28" i="1"/>
  <c r="E27" i="1" s="1"/>
  <c r="E22" i="1"/>
  <c r="E21" i="1" s="1"/>
  <c r="E18" i="1"/>
  <c r="E15" i="1"/>
  <c r="E13" i="1"/>
  <c r="E11" i="1"/>
  <c r="E8" i="1"/>
  <c r="F10" i="2"/>
  <c r="F7" i="2"/>
  <c r="G103" i="1"/>
  <c r="H103" i="1"/>
  <c r="G101" i="1"/>
  <c r="H101" i="1"/>
  <c r="G98" i="1"/>
  <c r="H98" i="1"/>
  <c r="G96" i="1"/>
  <c r="H96" i="1"/>
  <c r="G94" i="1"/>
  <c r="H94" i="1"/>
  <c r="G88" i="1"/>
  <c r="H88" i="1"/>
  <c r="G86" i="1"/>
  <c r="H86" i="1"/>
  <c r="G83" i="1"/>
  <c r="H83" i="1"/>
  <c r="G81" i="1"/>
  <c r="H81" i="1"/>
  <c r="G79" i="1"/>
  <c r="H79" i="1"/>
  <c r="F103" i="1"/>
  <c r="F101" i="1"/>
  <c r="F98" i="1"/>
  <c r="F96" i="1"/>
  <c r="F94" i="1"/>
  <c r="F88" i="1"/>
  <c r="F86" i="1"/>
  <c r="F83" i="1"/>
  <c r="F81" i="1"/>
  <c r="F79" i="1"/>
  <c r="E90" i="1" l="1"/>
  <c r="E36" i="1"/>
  <c r="E71" i="1" s="1"/>
  <c r="E75" i="1"/>
  <c r="E7" i="1"/>
  <c r="F13" i="2"/>
  <c r="H90" i="1"/>
  <c r="G90" i="1"/>
  <c r="H75" i="1"/>
  <c r="G75" i="1"/>
  <c r="F90" i="1"/>
  <c r="F75" i="1"/>
  <c r="G58" i="1" l="1"/>
  <c r="H58" i="1"/>
  <c r="F58" i="1"/>
  <c r="G22" i="1"/>
  <c r="H22" i="1"/>
  <c r="F22" i="1"/>
  <c r="F11" i="1"/>
  <c r="G11" i="1"/>
  <c r="H11" i="1"/>
  <c r="E7" i="3" l="1"/>
  <c r="E6" i="3" s="1"/>
  <c r="D7" i="3"/>
  <c r="D6" i="3" s="1"/>
  <c r="C7" i="3"/>
  <c r="C6" i="3" s="1"/>
  <c r="H61" i="1" l="1"/>
  <c r="H60" i="1" s="1"/>
  <c r="G61" i="1"/>
  <c r="G60" i="1" s="1"/>
  <c r="F61" i="1"/>
  <c r="F60" i="1" s="1"/>
  <c r="H55" i="1"/>
  <c r="G55" i="1"/>
  <c r="F55" i="1"/>
  <c r="H52" i="1"/>
  <c r="G52" i="1"/>
  <c r="F52" i="1"/>
  <c r="H42" i="1"/>
  <c r="G42" i="1"/>
  <c r="F42" i="1"/>
  <c r="H28" i="1"/>
  <c r="H27" i="1" s="1"/>
  <c r="G28" i="1"/>
  <c r="G27" i="1" s="1"/>
  <c r="F28" i="1"/>
  <c r="F27" i="1" s="1"/>
  <c r="H21" i="1"/>
  <c r="G21" i="1"/>
  <c r="F21" i="1"/>
  <c r="H18" i="1"/>
  <c r="G18" i="1"/>
  <c r="F18" i="1"/>
  <c r="H15" i="1"/>
  <c r="G15" i="1"/>
  <c r="F15" i="1"/>
  <c r="H13" i="1"/>
  <c r="G13" i="1"/>
  <c r="F13" i="1"/>
  <c r="H8" i="1"/>
  <c r="G8" i="1"/>
  <c r="F8" i="1"/>
  <c r="F36" i="1" l="1"/>
  <c r="F71" i="1" s="1"/>
  <c r="H36" i="1"/>
  <c r="H71" i="1" s="1"/>
  <c r="G36" i="1"/>
  <c r="G71" i="1" s="1"/>
  <c r="G7" i="1"/>
  <c r="H7" i="1"/>
  <c r="F7" i="1"/>
  <c r="G7" i="2"/>
  <c r="H7" i="2"/>
  <c r="I7" i="2"/>
  <c r="G10" i="2"/>
  <c r="H10" i="2"/>
  <c r="I10" i="2"/>
  <c r="H13" i="2" l="1"/>
  <c r="G13" i="2"/>
  <c r="I13" i="2"/>
</calcChain>
</file>

<file path=xl/sharedStrings.xml><?xml version="1.0" encoding="utf-8"?>
<sst xmlns="http://schemas.openxmlformats.org/spreadsheetml/2006/main" count="398" uniqueCount="174">
  <si>
    <t>Projekcija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</si>
  <si>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</si>
  <si>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</si>
  <si>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</si>
  <si>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</si>
  <si>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</si>
  <si>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</si>
  <si>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</si>
  <si>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</si>
  <si>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</si>
  <si>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</si>
  <si>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</si>
  <si>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VIŠAK / MANJAK IZ PRETHODNE(IH) GODINE KOJI ĆE SE RASPOREDITI / POKRITI</t>
  </si>
  <si>
    <t>VIŠAK / MANJAK + NETO FINANCIRANJE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</si>
  <si>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</si>
  <si>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</si>
  <si>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</si>
  <si>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</si>
  <si>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</si>
  <si>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</si>
  <si>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iz drž. proračuna</t>
  </si>
  <si>
    <t>Pomoći iz žup. proračuna</t>
  </si>
  <si>
    <t>Prihodi od upravnih i administrativnih pristojbi, pristojbi po posebnim propisima i naknada</t>
  </si>
  <si>
    <t>Ostali prihodi za posebne namjene</t>
  </si>
  <si>
    <t>Prihodi od prodaje proizvoda i robe te pruženih usluga, prihodi od donacija te povrati po protesnim jamstvima</t>
  </si>
  <si>
    <t>Vlastiti prihodi</t>
  </si>
  <si>
    <t>Donacije</t>
  </si>
  <si>
    <t>Prihodi iz nadležnog proračuna i od HZZO-a temeljem ugovornih obveza</t>
  </si>
  <si>
    <t>Prihodi za decentr. funkcije</t>
  </si>
  <si>
    <t>Prihodi od prodaje nefinancijske imovine</t>
  </si>
  <si>
    <t>Prihodi od prodaje proizvedene dugotrajne imovine</t>
  </si>
  <si>
    <t>Prihodi od nefinanc. imovine</t>
  </si>
  <si>
    <t>Vlastiti izvori</t>
  </si>
  <si>
    <t>RASHODI POSLOVANJA</t>
  </si>
  <si>
    <t>Naziv rashoda</t>
  </si>
  <si>
    <t>Rashodi za zaposlene</t>
  </si>
  <si>
    <t>Prihodi za posebne namjene</t>
  </si>
  <si>
    <t>Materijalni rashodi</t>
  </si>
  <si>
    <t>Financijski rashodi</t>
  </si>
  <si>
    <t>BROJČANA OZNAKA I NAZIV</t>
  </si>
  <si>
    <t>UKUPNI RASHODI</t>
  </si>
  <si>
    <t>09 Obrazovanje</t>
  </si>
  <si>
    <t>091 Predškolsko i osnovno obrazovanje</t>
  </si>
  <si>
    <t>096 Dodatne usluge u obrazovanju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</si>
  <si>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</si>
  <si>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</si>
  <si>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</si>
  <si>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</si>
  <si>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</si>
  <si>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</si>
  <si>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</si>
  <si>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Prihodi od imovine</t>
  </si>
  <si>
    <t>Plan za 2024.</t>
  </si>
  <si>
    <t>Projekcija 
za 2026.</t>
  </si>
  <si>
    <t>Prihodi od Grada-ŠJP</t>
  </si>
  <si>
    <t>VIŠAK KORIŠTEN ZA POKRIĆE RASHODA</t>
  </si>
  <si>
    <t xml:space="preserve">                          FINANCIJSKI PLAN OŠ BRDA 
                ZA 2024. I PROJEKCIJA ZA 2025. I 2026. GODINU </t>
  </si>
  <si>
    <t>Donacije-višak</t>
  </si>
  <si>
    <t>Vlastiti prihodi-višak</t>
  </si>
  <si>
    <t>Rashodi za nabavu proizvedene dugotrajne imovine</t>
  </si>
  <si>
    <t>A3. PRIHODI I RASHODI PREMA IZVORIMA FINANCIRANJA</t>
  </si>
  <si>
    <t>UKUPNI PRIHODI</t>
  </si>
  <si>
    <t>Pomoći</t>
  </si>
  <si>
    <t>Pomoći-MZO</t>
  </si>
  <si>
    <t>Pomoći-ŽUP.</t>
  </si>
  <si>
    <t>Prihodi od nefinancijske imovine i nadoknade štete s osnova osiguranja</t>
  </si>
  <si>
    <t>Rezultat</t>
  </si>
  <si>
    <t>Prihodi za posebne namjene-višak</t>
  </si>
  <si>
    <t>A4. RASHODI PREMA FUNKCIJSKOJ KLASIFIKACIJI</t>
  </si>
  <si>
    <t xml:space="preserve">                                  FINANCIJSKI PLAN OŠ BRDA
                         ZA 2024. I PROJEKCIJA ZA 2025. I 2026.</t>
  </si>
  <si>
    <t xml:space="preserve">                                               I. OPĆI DIO</t>
  </si>
  <si>
    <t xml:space="preserve">                       A) SAŽETAK RAČUNA PRIHODA I RASHODA</t>
  </si>
  <si>
    <t xml:space="preserve">                         A. RAČUN PRIHODA I RASHODA </t>
  </si>
  <si>
    <t xml:space="preserve">                    I. OPĆI DIO</t>
  </si>
  <si>
    <t>Pomoći iz državnog proračuna</t>
  </si>
  <si>
    <t>Pomoći iz županijskog proračuna</t>
  </si>
  <si>
    <t>Plan za 2023.</t>
  </si>
  <si>
    <t>Višak prihoda poslovanja</t>
  </si>
  <si>
    <t>Prihod za posebne namjene-višak</t>
  </si>
  <si>
    <t>Pomoći-višak</t>
  </si>
  <si>
    <t>C) PRENESENI VIŠAK ILI PRENESENI MANJAK</t>
  </si>
  <si>
    <t>UKUPAN DONOS VIŠKA / MANJKA IZ PRETHODNE(IH) GODINE</t>
  </si>
  <si>
    <t>PRIJENOS VIŠKA / MANJKA IZ PRETHODNE(IH) GODINE</t>
  </si>
  <si>
    <t>PRIJENOS VIŠKA / MANJKA IZ PRETHODNE(IH) GODINE U SLJEDEĆE RAZDOBLJE</t>
  </si>
  <si>
    <t>VIŠAK / MANJAK + NETO FINANCIRANJE + PRIJENOS VIŠKA/MANJKA IZ PRETHODNE(IH) GODINE - PRIJENOS VIŠKA/MANJKA U SLJEDEĆE RAZDOBLJE</t>
  </si>
  <si>
    <t>VIŠAK / MANJAK TEKUĆE GODINE</t>
  </si>
  <si>
    <t>PRIJENOS VIŠKA / MANJKA U SLJEDEĆE RAZDOBLJE</t>
  </si>
  <si>
    <t>Naknade građanima i kućanstvimana temelju osiguranja i druge naknade</t>
  </si>
  <si>
    <t>Ostali rashodi</t>
  </si>
  <si>
    <t>A1. PRIHODI POSLOVANJA I PRIHODI OD PRODAJE NEFINANCIJSKE IMOVINE PREMA EKONOMSKOJ KLASIFIKACIJI I IZVORIMA</t>
  </si>
  <si>
    <t>A2. RASHODI POSLOVANJA I RASHODI ZA NABAVU NEFINANCIJSKE IMOVINE PREMA EKONOMSKOJ KLASIFIKACIJI I IZVORIMA</t>
  </si>
  <si>
    <t xml:space="preserve">  FINANCIJSKI PLAN OŠ BRDA 
                ZA 2024. I PROJEKCIJA ZA 2025. I 2026. GODINU</t>
  </si>
  <si>
    <t xml:space="preserve">                      B. RAČUN FINANCIRANJA PREMA EKONOMSKOJ KLASIFIKACIJI I IZVORIMA FINANCIRANJA</t>
  </si>
  <si>
    <t>Pomoći -višak</t>
  </si>
  <si>
    <t>Porezni prihodi za dec. funkcije</t>
  </si>
  <si>
    <t>Prihodi od Grada/plan škole</t>
  </si>
  <si>
    <t>D)  VIŠEGODIŠNJI PLAN URAVNOTEŽENJA</t>
  </si>
  <si>
    <t>______________________</t>
  </si>
  <si>
    <t>RAVNATELJ/ICA:</t>
  </si>
  <si>
    <t>POMOĆI IZ DRŽAVNOG PRORAČUNA-PK</t>
  </si>
  <si>
    <t>Izvor 5.3.1.</t>
  </si>
  <si>
    <t>RASHODI ZA ZAPOSLENE</t>
  </si>
  <si>
    <t>Aktivnost M033203A320301</t>
  </si>
  <si>
    <t>RASHODI ZA ZAPOSLENE U OSNOVNIM ŠKOLAMA</t>
  </si>
  <si>
    <t>Program M033203</t>
  </si>
  <si>
    <t>Rezultat poslovanja</t>
  </si>
  <si>
    <t>PRIHODI OD NEFINANCIJSKE IMOVINE I OSIGURANJA-PK</t>
  </si>
  <si>
    <t>Izvor 7.1.1.</t>
  </si>
  <si>
    <t>DONACIJE-PK</t>
  </si>
  <si>
    <t>Izvor 6.1.1.</t>
  </si>
  <si>
    <t>PRIHODI ZA POSEBNE NAMJENE-PK</t>
  </si>
  <si>
    <t>Izvor 4.3.1.</t>
  </si>
  <si>
    <t>VLASTITI PRIHODI-PK</t>
  </si>
  <si>
    <t>Izvor 3.1.1.</t>
  </si>
  <si>
    <t>PRIHODI OD GRADA-300 kn po razrednom odjelu</t>
  </si>
  <si>
    <t>Izvor 1.1.1.</t>
  </si>
  <si>
    <t>NABAVKA ŠKOLSKE LEKTIRE</t>
  </si>
  <si>
    <t>Aktivnost M033202T320215</t>
  </si>
  <si>
    <t>POMOĆI IZ DRUGIH PRORAČUNA-PK</t>
  </si>
  <si>
    <t>Izvor 5.5.1.</t>
  </si>
  <si>
    <t>POMOĆI IZ ŽUPANIJSKOG PRORAČUNA-PK</t>
  </si>
  <si>
    <t>Izvor 5.4.1.</t>
  </si>
  <si>
    <t>KUPNJA OPREME ZA OŠ/samo vlastita sredstva/</t>
  </si>
  <si>
    <t>Kapitalni projekt    K320201</t>
  </si>
  <si>
    <t>KAPITALNA ULAGANJA U OŠ - IZNAD STANDARDA</t>
  </si>
  <si>
    <t>Program M033202</t>
  </si>
  <si>
    <t>PRIHODI OD GRADA/ plan škole</t>
  </si>
  <si>
    <t>EU PROJEKT "S POMOĆNIKOM MOGU BOLJE VI"</t>
  </si>
  <si>
    <t>Aktivnost M033201T320122</t>
  </si>
  <si>
    <t>EU PROJEKT "S POMOĆNIKOM MOGU BOLJE V"</t>
  </si>
  <si>
    <t>PRIHODI OD GRADA</t>
  </si>
  <si>
    <t>PROJEKT E-ŠKOLE</t>
  </si>
  <si>
    <t>Aktivnost M033201A320125</t>
  </si>
  <si>
    <t>PRIHODI OD GRADA/PLAN ŠKOLE</t>
  </si>
  <si>
    <t>PREHRANA UČENIKA</t>
  </si>
  <si>
    <t>Aktivnost M033201T320107</t>
  </si>
  <si>
    <t>PROMETNI ODGOJ I SIGURNOST U PROMETU-POLIGON</t>
  </si>
  <si>
    <t>Aktivnost M033201A320111</t>
  </si>
  <si>
    <t>DIOKLECIJANOVA ŠKRINJICA</t>
  </si>
  <si>
    <t>Aktivnost M033201A320110</t>
  </si>
  <si>
    <t>OSIGURANJE UČENIKA OSNOVNIH ŠKOLA</t>
  </si>
  <si>
    <t>Aktivnost M033201A320109</t>
  </si>
  <si>
    <t>Naknade građanima i kućanstvima</t>
  </si>
  <si>
    <t>NABAVKA UDŽENIKA I PRIBORA</t>
  </si>
  <si>
    <t>Aktivnost M033201A320107</t>
  </si>
  <si>
    <t>PRIHODI OD GRADA/plan škole /lom stakla</t>
  </si>
  <si>
    <t>HITNE INTERVENCIJE I ODRŽAVANJE ŠKOLE</t>
  </si>
  <si>
    <t>Aktivnost M033201A320106</t>
  </si>
  <si>
    <t>POMOĆNICI U NASTAVI-GRAD</t>
  </si>
  <si>
    <t>Aktivnost M033201A320105</t>
  </si>
  <si>
    <r>
      <t>PRIHODI OD GRADA-PLAN ŠKOLA</t>
    </r>
    <r>
      <rPr>
        <i/>
        <sz val="7"/>
        <color indexed="53"/>
        <rFont val="Arial"/>
        <family val="2"/>
        <charset val="238"/>
      </rPr>
      <t xml:space="preserve"> KLUBOVI MLADIH TEHNIČARA,…</t>
    </r>
  </si>
  <si>
    <t>IZVANNASTAVNE I IZVANŠKOLSKE AKTIVNOSTI</t>
  </si>
  <si>
    <t>Aktivnost M033201A320102</t>
  </si>
  <si>
    <t>OSTALI NAMJENSKI PRIHODI</t>
  </si>
  <si>
    <t>SUFINANCIR.PRODUŽENOG BORAV.ICJELOD.NASTAVE</t>
  </si>
  <si>
    <t>Aktivnost M033201A320101</t>
  </si>
  <si>
    <t>ŠIRE JAVNE POTREBE-IZNAD MINIMALNOG STANDARDA</t>
  </si>
  <si>
    <t>Program M033201</t>
  </si>
  <si>
    <t>POREZNI PRIHODI ZA DECENTRALIZIRANE FUNKCIJE</t>
  </si>
  <si>
    <t>Izvor 1.2.1.</t>
  </si>
  <si>
    <t>KAPITALNA ULAGANJA U OPREMU - DECENTR.SREDSTVA/1500kn po razrednom odjelu</t>
  </si>
  <si>
    <t>Aktivnost M033200A320003</t>
  </si>
  <si>
    <t>REDOVNA PROGRAMSKA DJELATNOST OSNOVNIH ŠKOLA</t>
  </si>
  <si>
    <t>Aktivnost M033200A320001</t>
  </si>
  <si>
    <t>DECENTRALIZIRANE FUN.-MINIMALNI FIN.STANDARD</t>
  </si>
  <si>
    <t>Program M033200</t>
  </si>
  <si>
    <t>PK-OSNOVNA ŠKOLA:</t>
  </si>
  <si>
    <t>Glava 00301</t>
  </si>
  <si>
    <t>PROJEKCIJA 2026.</t>
  </si>
  <si>
    <t>PROJEKCIJA 2025.</t>
  </si>
  <si>
    <t>PLAN 2024.</t>
  </si>
  <si>
    <t>PLAN 2023.</t>
  </si>
  <si>
    <t>Šifra</t>
  </si>
  <si>
    <t>POSEBNI DIO- OŠ BRDA Financijski plan 2024.-2026.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</si>
</sst>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4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indexed="16"/>
      <name val="Arial"/>
      <family val="2"/>
      <charset val="238"/>
    </font>
    <font>
      <i/>
      <sz val="7"/>
      <color indexed="16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7"/>
      <color indexed="16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53"/>
      <name val="Arial"/>
      <family val="2"/>
      <charset val="238"/>
    </font>
    <font>
      <sz val="7"/>
      <name val="Arial"/>
      <family val="2"/>
      <charset val="238"/>
    </font>
    <font>
      <sz val="8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indexed="1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57">
    <xf numFmtId="0" fontId="0" fillId="0" borderId="0" xfId="0"/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3" fontId="4" fillId="3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>
      <alignment horizontal="right"/>
    </xf>
    <xf numFmtId="3" fontId="4" fillId="3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3" fontId="4" fillId="4" borderId="1" xfId="0" quotePrefix="1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 applyProtection="1">
      <alignment horizontal="right" wrapText="1"/>
    </xf>
    <xf numFmtId="3" fontId="4" fillId="3" borderId="1" xfId="0" quotePrefix="1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 shrinkToFit="1"/>
    </xf>
    <xf numFmtId="3" fontId="10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7" fillId="2" borderId="3" xfId="0" quotePrefix="1" applyFont="1" applyFill="1" applyBorder="1" applyAlignment="1">
      <alignment horizontal="center" vertical="center" wrapText="1" shrinkToFit="1"/>
    </xf>
    <xf numFmtId="0" fontId="11" fillId="2" borderId="3" xfId="0" quotePrefix="1" applyFont="1" applyFill="1" applyBorder="1" applyAlignment="1">
      <alignment horizontal="center" vertical="center" wrapText="1" shrinkToFit="1"/>
    </xf>
    <xf numFmtId="0" fontId="6" fillId="2" borderId="3" xfId="0" quotePrefix="1" applyFont="1" applyFill="1" applyBorder="1" applyAlignment="1">
      <alignment horizontal="center" vertical="center" wrapText="1" shrinkToFi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wrapText="1"/>
    </xf>
    <xf numFmtId="0" fontId="7" fillId="2" borderId="3" xfId="0" quotePrefix="1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0" fontId="4" fillId="4" borderId="4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 applyProtection="1">
      <alignment horizontal="left" vertical="center" shrinkToFit="1"/>
    </xf>
    <xf numFmtId="0" fontId="11" fillId="2" borderId="3" xfId="0" quotePrefix="1" applyFont="1" applyFill="1" applyBorder="1" applyAlignment="1">
      <alignment horizontal="left" vertical="center" shrinkToFit="1"/>
    </xf>
    <xf numFmtId="0" fontId="6" fillId="2" borderId="3" xfId="0" applyNumberFormat="1" applyFont="1" applyFill="1" applyBorder="1" applyAlignment="1" applyProtection="1">
      <alignment vertical="center" shrinkToFit="1"/>
    </xf>
    <xf numFmtId="0" fontId="7" fillId="2" borderId="3" xfId="0" applyNumberFormat="1" applyFont="1" applyFill="1" applyBorder="1" applyAlignment="1" applyProtection="1">
      <alignment vertical="center" shrinkToFit="1"/>
    </xf>
    <xf numFmtId="0" fontId="6" fillId="2" borderId="3" xfId="0" quotePrefix="1" applyFont="1" applyFill="1" applyBorder="1" applyAlignment="1">
      <alignment horizontal="left" vertical="center" shrinkToFit="1"/>
    </xf>
    <xf numFmtId="0" fontId="12" fillId="2" borderId="3" xfId="0" quotePrefix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center" wrapText="1"/>
    </xf>
    <xf numFmtId="0" fontId="7" fillId="2" borderId="3" xfId="0" applyNumberFormat="1" applyFont="1" applyFill="1" applyBorder="1" applyAlignment="1" applyProtection="1">
      <alignment horizontal="center" wrapText="1"/>
    </xf>
    <xf numFmtId="0" fontId="7" fillId="2" borderId="3" xfId="0" quotePrefix="1" applyFont="1" applyFill="1" applyBorder="1" applyAlignment="1">
      <alignment horizontal="center"/>
    </xf>
    <xf numFmtId="0" fontId="11" fillId="2" borderId="3" xfId="0" quotePrefix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4" borderId="3" xfId="0" applyNumberFormat="1" applyFont="1" applyFill="1" applyBorder="1" applyAlignment="1" applyProtection="1">
      <alignment horizontal="center" vertical="center" wrapText="1"/>
    </xf>
    <xf numFmtId="0" fontId="16" fillId="4" borderId="4" xfId="0" applyNumberFormat="1" applyFont="1" applyFill="1" applyBorder="1" applyAlignment="1" applyProtection="1">
      <alignment horizontal="center" vertical="center" wrapText="1"/>
    </xf>
    <xf numFmtId="0" fontId="17" fillId="2" borderId="3" xfId="0" applyNumberFormat="1" applyFont="1" applyFill="1" applyBorder="1" applyAlignment="1" applyProtection="1">
      <alignment vertical="center" wrapText="1"/>
    </xf>
    <xf numFmtId="3" fontId="10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 applyProtection="1">
      <alignment vertical="center" wrapText="1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22" fillId="0" borderId="3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shrinkToFit="1"/>
    </xf>
    <xf numFmtId="3" fontId="24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Border="1" applyAlignment="1">
      <alignment horizontal="center" vertical="center"/>
    </xf>
    <xf numFmtId="3" fontId="4" fillId="5" borderId="1" xfId="0" quotePrefix="1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 applyProtection="1">
      <alignment horizontal="right" wrapText="1"/>
    </xf>
    <xf numFmtId="3" fontId="4" fillId="5" borderId="3" xfId="0" applyNumberFormat="1" applyFont="1" applyFill="1" applyBorder="1" applyAlignment="1">
      <alignment horizontal="right"/>
    </xf>
    <xf numFmtId="0" fontId="28" fillId="2" borderId="3" xfId="0" quotePrefix="1" applyFont="1" applyFill="1" applyBorder="1" applyAlignment="1">
      <alignment horizontal="left" vertical="center" wrapText="1" shrinkToFit="1"/>
    </xf>
    <xf numFmtId="3" fontId="29" fillId="0" borderId="3" xfId="0" applyNumberFormat="1" applyFont="1" applyFill="1" applyBorder="1" applyAlignment="1" applyProtection="1">
      <alignment horizontal="center" vertical="center" wrapText="1"/>
    </xf>
    <xf numFmtId="0" fontId="30" fillId="4" borderId="4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left" vertical="center" wrapText="1" shrinkToFit="1"/>
    </xf>
    <xf numFmtId="3" fontId="31" fillId="0" borderId="3" xfId="0" applyNumberFormat="1" applyFont="1" applyBorder="1" applyAlignment="1">
      <alignment horizontal="center" vertical="center"/>
    </xf>
    <xf numFmtId="3" fontId="29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6" fillId="4" borderId="3" xfId="0" applyNumberFormat="1" applyFont="1" applyFill="1" applyBorder="1" applyAlignment="1" applyProtection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 shrinkToFit="1"/>
    </xf>
    <xf numFmtId="0" fontId="6" fillId="2" borderId="5" xfId="0" quotePrefix="1" applyFont="1" applyFill="1" applyBorder="1" applyAlignment="1">
      <alignment horizontal="center" vertical="center" wrapText="1" shrinkToFit="1"/>
    </xf>
    <xf numFmtId="0" fontId="11" fillId="2" borderId="5" xfId="0" quotePrefix="1" applyFont="1" applyFill="1" applyBorder="1" applyAlignment="1">
      <alignment horizontal="center" vertical="center" wrapText="1" shrinkToFit="1"/>
    </xf>
    <xf numFmtId="0" fontId="11" fillId="2" borderId="5" xfId="0" quotePrefix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center" vertical="center" wrapText="1" shrinkToFit="1"/>
    </xf>
    <xf numFmtId="0" fontId="26" fillId="3" borderId="1" xfId="0" quotePrefix="1" applyNumberFormat="1" applyFont="1" applyFill="1" applyBorder="1" applyAlignment="1" applyProtection="1">
      <alignment horizontal="left" vertical="center" wrapText="1" shrinkToFit="1"/>
    </xf>
    <xf numFmtId="0" fontId="27" fillId="3" borderId="2" xfId="0" applyNumberFormat="1" applyFont="1" applyFill="1" applyBorder="1" applyAlignment="1" applyProtection="1">
      <alignment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7" fillId="0" borderId="2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left" vertical="center"/>
    </xf>
    <xf numFmtId="0" fontId="6" fillId="0" borderId="1" xfId="0" quotePrefix="1" applyNumberFormat="1" applyFont="1" applyFill="1" applyBorder="1" applyAlignment="1" applyProtection="1">
      <alignment horizontal="left" vertical="center" wrapText="1"/>
    </xf>
    <xf numFmtId="0" fontId="6" fillId="0" borderId="2" xfId="0" quotePrefix="1" applyNumberFormat="1" applyFont="1" applyFill="1" applyBorder="1" applyAlignment="1" applyProtection="1">
      <alignment horizontal="left" vertical="center" wrapText="1"/>
    </xf>
    <xf numFmtId="0" fontId="6" fillId="0" borderId="4" xfId="0" quotePrefix="1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left" vertical="center" wrapText="1"/>
    </xf>
    <xf numFmtId="0" fontId="6" fillId="3" borderId="2" xfId="0" quotePrefix="1" applyNumberFormat="1" applyFont="1" applyFill="1" applyBorder="1" applyAlignment="1" applyProtection="1">
      <alignment horizontal="left" vertical="center" wrapText="1"/>
    </xf>
    <xf numFmtId="0" fontId="6" fillId="3" borderId="4" xfId="0" quotePrefix="1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</xf>
    <xf numFmtId="0" fontId="7" fillId="3" borderId="2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4" fillId="4" borderId="1" xfId="0" applyNumberFormat="1" applyFont="1" applyFill="1" applyBorder="1" applyAlignment="1" applyProtection="1">
      <alignment horizontal="left" vertical="center" shrinkToFit="1"/>
    </xf>
    <xf numFmtId="0" fontId="4" fillId="4" borderId="2" xfId="0" applyNumberFormat="1" applyFont="1" applyFill="1" applyBorder="1" applyAlignment="1" applyProtection="1">
      <alignment horizontal="left" vertical="center" shrinkToFit="1"/>
    </xf>
    <xf numFmtId="0" fontId="4" fillId="4" borderId="4" xfId="0" applyNumberFormat="1" applyFont="1" applyFill="1" applyBorder="1" applyAlignment="1" applyProtection="1">
      <alignment horizontal="left" vertical="center" shrinkToFit="1"/>
    </xf>
    <xf numFmtId="0" fontId="4" fillId="3" borderId="1" xfId="0" applyNumberFormat="1" applyFont="1" applyFill="1" applyBorder="1" applyAlignment="1" applyProtection="1">
      <alignment horizontal="left" vertical="center" shrinkToFit="1"/>
    </xf>
    <xf numFmtId="0" fontId="4" fillId="3" borderId="2" xfId="0" applyNumberFormat="1" applyFont="1" applyFill="1" applyBorder="1" applyAlignment="1" applyProtection="1">
      <alignment horizontal="left" vertical="center" shrinkToFit="1"/>
    </xf>
    <xf numFmtId="0" fontId="4" fillId="3" borderId="4" xfId="0" applyNumberFormat="1" applyFont="1" applyFill="1" applyBorder="1" applyAlignment="1" applyProtection="1">
      <alignment horizontal="left" vertical="center" shrinkToFit="1"/>
    </xf>
    <xf numFmtId="0" fontId="6" fillId="5" borderId="1" xfId="0" quotePrefix="1" applyNumberFormat="1" applyFont="1" applyFill="1" applyBorder="1" applyAlignment="1" applyProtection="1">
      <alignment horizontal="left" vertical="center" wrapText="1"/>
    </xf>
    <xf numFmtId="0" fontId="7" fillId="5" borderId="2" xfId="0" applyNumberFormat="1" applyFont="1" applyFill="1" applyBorder="1" applyAlignment="1" applyProtection="1">
      <alignment vertical="center" wrapText="1"/>
    </xf>
    <xf numFmtId="0" fontId="4" fillId="5" borderId="1" xfId="0" applyNumberFormat="1" applyFont="1" applyFill="1" applyBorder="1" applyAlignment="1" applyProtection="1">
      <alignment horizontal="left" vertical="center" shrinkToFit="1"/>
    </xf>
    <xf numFmtId="0" fontId="4" fillId="5" borderId="2" xfId="0" applyNumberFormat="1" applyFont="1" applyFill="1" applyBorder="1" applyAlignment="1" applyProtection="1">
      <alignment horizontal="left" vertical="center" shrinkToFit="1"/>
    </xf>
    <xf numFmtId="0" fontId="4" fillId="5" borderId="4" xfId="0" applyNumberFormat="1" applyFont="1" applyFill="1" applyBorder="1" applyAlignment="1" applyProtection="1">
      <alignment horizontal="left" vertical="center" shrinkToFit="1"/>
    </xf>
    <xf numFmtId="0" fontId="17" fillId="3" borderId="1" xfId="0" quotePrefix="1" applyNumberFormat="1" applyFont="1" applyFill="1" applyBorder="1" applyAlignment="1" applyProtection="1">
      <alignment horizontal="left" vertical="center" wrapText="1" shrinkToFit="1"/>
    </xf>
    <xf numFmtId="0" fontId="25" fillId="3" borderId="2" xfId="0" applyNumberFormat="1" applyFont="1" applyFill="1" applyBorder="1" applyAlignment="1" applyProtection="1">
      <alignment vertical="center" wrapText="1" shrinkToFit="1"/>
    </xf>
    <xf numFmtId="0" fontId="22" fillId="0" borderId="1" xfId="0" applyFont="1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0" fontId="23" fillId="0" borderId="1" xfId="0" applyFont="1" applyBorder="1" applyAlignment="1"/>
    <xf numFmtId="0" fontId="23" fillId="0" borderId="2" xfId="0" applyFont="1" applyBorder="1" applyAlignment="1"/>
    <xf numFmtId="0" fontId="23" fillId="0" borderId="4" xfId="0" applyFont="1" applyBorder="1" applyAlignment="1"/>
    <xf numFmtId="0" fontId="23" fillId="0" borderId="1" xfId="0" applyFont="1" applyBorder="1" applyAlignment="1">
      <alignment shrinkToFit="1"/>
    </xf>
    <xf numFmtId="0" fontId="23" fillId="0" borderId="2" xfId="0" applyFont="1" applyBorder="1" applyAlignment="1">
      <alignment shrinkToFit="1"/>
    </xf>
    <xf numFmtId="0" fontId="23" fillId="0" borderId="4" xfId="0" applyFont="1" applyBorder="1" applyAlignment="1">
      <alignment shrinkToFit="1"/>
    </xf>
    <xf numFmtId="0" fontId="22" fillId="0" borderId="1" xfId="0" applyFont="1" applyBorder="1" applyAlignment="1">
      <alignment shrinkToFit="1"/>
    </xf>
    <xf numFmtId="0" fontId="22" fillId="0" borderId="2" xfId="0" applyFont="1" applyBorder="1" applyAlignment="1">
      <alignment shrinkToFit="1"/>
    </xf>
    <xf numFmtId="0" fontId="22" fillId="0" borderId="4" xfId="0" applyFont="1" applyBorder="1" applyAlignment="1">
      <alignment shrinkToFit="1"/>
    </xf>
    <xf numFmtId="0" fontId="19" fillId="0" borderId="3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1" fillId="0" borderId="5" xfId="0" applyNumberFormat="1" applyFont="1" applyFill="1" applyBorder="1" applyAlignment="1" applyProtection="1">
      <alignment horizontal="center" vertical="center" wrapText="1" shrinkToFit="1"/>
    </xf>
    <xf numFmtId="0" fontId="1" fillId="0" borderId="5" xfId="0" applyFont="1" applyBorder="1" applyAlignment="1">
      <alignment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 shrinkToFit="1"/>
    </xf>
    <xf numFmtId="0" fontId="29" fillId="0" borderId="5" xfId="0" applyFont="1" applyBorder="1" applyAlignment="1">
      <alignment vertical="center" shrinkToFit="1"/>
    </xf>
    <xf numFmtId="0" fontId="2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/>
    <xf numFmtId="0" fontId="8" fillId="0" borderId="0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/>
    <xf numFmtId="0" fontId="7" fillId="0" borderId="0" xfId="1"/>
    <xf numFmtId="4" fontId="7" fillId="0" borderId="0" xfId="1" applyNumberFormat="1"/>
    <xf numFmtId="0" fontId="7" fillId="0" borderId="0" xfId="1" applyAlignment="1">
      <alignment horizontal="right"/>
    </xf>
    <xf numFmtId="0" fontId="7" fillId="0" borderId="0" xfId="1" applyAlignment="1">
      <alignment shrinkToFit="1"/>
    </xf>
    <xf numFmtId="0" fontId="6" fillId="0" borderId="0" xfId="1" applyFont="1"/>
    <xf numFmtId="0" fontId="7" fillId="2" borderId="0" xfId="1" applyFill="1"/>
    <xf numFmtId="4" fontId="7" fillId="2" borderId="0" xfId="1" applyNumberFormat="1" applyFill="1"/>
    <xf numFmtId="164" fontId="32" fillId="6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2" fillId="6" borderId="1" xfId="1" applyFont="1" applyFill="1" applyBorder="1" applyAlignment="1" applyProtection="1">
      <alignment horizontal="left" vertical="top" wrapText="1" shrinkToFit="1"/>
      <protection locked="0"/>
    </xf>
    <xf numFmtId="0" fontId="32" fillId="6" borderId="3" xfId="1" applyFont="1" applyFill="1" applyBorder="1" applyAlignment="1" applyProtection="1">
      <alignment vertical="top" wrapText="1" shrinkToFit="1"/>
      <protection locked="0"/>
    </xf>
    <xf numFmtId="164" fontId="33" fillId="7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3" fillId="7" borderId="1" xfId="1" applyFont="1" applyFill="1" applyBorder="1" applyAlignment="1" applyProtection="1">
      <alignment vertical="top" wrapText="1" shrinkToFit="1"/>
      <protection locked="0"/>
    </xf>
    <xf numFmtId="0" fontId="33" fillId="7" borderId="3" xfId="1" applyFont="1" applyFill="1" applyBorder="1" applyAlignment="1" applyProtection="1">
      <alignment vertical="top" wrapText="1" shrinkToFit="1"/>
      <protection locked="0"/>
    </xf>
    <xf numFmtId="164" fontId="34" fillId="8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4" fillId="8" borderId="1" xfId="1" applyFont="1" applyFill="1" applyBorder="1" applyAlignment="1" applyProtection="1">
      <alignment vertical="top" wrapText="1" shrinkToFit="1"/>
      <protection locked="0"/>
    </xf>
    <xf numFmtId="0" fontId="34" fillId="8" borderId="3" xfId="1" applyFont="1" applyFill="1" applyBorder="1" applyAlignment="1" applyProtection="1">
      <alignment vertical="top" wrapText="1" shrinkToFit="1"/>
      <protection locked="0"/>
    </xf>
    <xf numFmtId="164" fontId="34" fillId="9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4" fillId="9" borderId="1" xfId="1" applyFont="1" applyFill="1" applyBorder="1" applyAlignment="1" applyProtection="1">
      <alignment vertical="top" wrapText="1" shrinkToFit="1"/>
      <protection locked="0"/>
    </xf>
    <xf numFmtId="0" fontId="34" fillId="9" borderId="3" xfId="1" applyFont="1" applyFill="1" applyBorder="1" applyAlignment="1" applyProtection="1">
      <alignment vertical="top" wrapText="1" shrinkToFit="1"/>
      <protection locked="0"/>
    </xf>
    <xf numFmtId="164" fontId="32" fillId="6" borderId="2" xfId="1" applyNumberFormat="1" applyFont="1" applyFill="1" applyBorder="1" applyAlignment="1" applyProtection="1">
      <alignment horizontal="right" vertical="top" wrapText="1" readingOrder="1"/>
      <protection locked="0"/>
    </xf>
    <xf numFmtId="0" fontId="32" fillId="6" borderId="1" xfId="1" applyFont="1" applyFill="1" applyBorder="1" applyAlignment="1" applyProtection="1">
      <alignment vertical="top" wrapText="1" shrinkToFit="1"/>
      <protection locked="0"/>
    </xf>
    <xf numFmtId="0" fontId="7" fillId="2" borderId="0" xfId="1" applyFill="1" applyAlignment="1">
      <alignment shrinkToFit="1"/>
    </xf>
    <xf numFmtId="4" fontId="7" fillId="2" borderId="0" xfId="1" applyNumberFormat="1" applyFill="1" applyAlignment="1">
      <alignment shrinkToFit="1"/>
    </xf>
    <xf numFmtId="164" fontId="32" fillId="6" borderId="3" xfId="1" applyNumberFormat="1" applyFont="1" applyFill="1" applyBorder="1" applyAlignment="1" applyProtection="1">
      <alignment horizontal="right" vertical="top" shrinkToFit="1" readingOrder="1"/>
      <protection locked="0"/>
    </xf>
    <xf numFmtId="0" fontId="32" fillId="6" borderId="1" xfId="1" applyFont="1" applyFill="1" applyBorder="1" applyAlignment="1" applyProtection="1">
      <alignment horizontal="left" vertical="top" shrinkToFit="1"/>
      <protection locked="0"/>
    </xf>
    <xf numFmtId="0" fontId="32" fillId="6" borderId="3" xfId="1" applyFont="1" applyFill="1" applyBorder="1" applyAlignment="1" applyProtection="1">
      <alignment vertical="top" shrinkToFit="1"/>
      <protection locked="0"/>
    </xf>
    <xf numFmtId="164" fontId="32" fillId="6" borderId="3" xfId="1" applyNumberFormat="1" applyFont="1" applyFill="1" applyBorder="1" applyAlignment="1" applyProtection="1">
      <alignment horizontal="left" vertical="top" wrapText="1" readingOrder="1"/>
      <protection locked="0"/>
    </xf>
    <xf numFmtId="164" fontId="32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4" fontId="7" fillId="0" borderId="0" xfId="1" applyNumberFormat="1" applyAlignment="1">
      <alignment shrinkToFit="1"/>
    </xf>
    <xf numFmtId="164" fontId="32" fillId="6" borderId="3" xfId="1" applyNumberFormat="1" applyFont="1" applyFill="1" applyBorder="1" applyAlignment="1" applyProtection="1">
      <alignment horizontal="left" vertical="top" shrinkToFit="1" readingOrder="1"/>
      <protection locked="0"/>
    </xf>
    <xf numFmtId="164" fontId="32" fillId="6" borderId="1" xfId="1" applyNumberFormat="1" applyFont="1" applyFill="1" applyBorder="1" applyAlignment="1" applyProtection="1">
      <alignment horizontal="left" vertical="top" shrinkToFit="1" readingOrder="1"/>
      <protection locked="0"/>
    </xf>
    <xf numFmtId="164" fontId="32" fillId="7" borderId="3" xfId="1" applyNumberFormat="1" applyFont="1" applyFill="1" applyBorder="1" applyAlignment="1" applyProtection="1">
      <alignment horizontal="right" vertical="top" wrapText="1" readingOrder="1"/>
      <protection locked="0"/>
    </xf>
    <xf numFmtId="4" fontId="6" fillId="0" borderId="0" xfId="1" applyNumberFormat="1" applyFont="1"/>
    <xf numFmtId="0" fontId="6" fillId="0" borderId="0" xfId="1" applyFont="1" applyAlignment="1">
      <alignment shrinkToFit="1"/>
    </xf>
    <xf numFmtId="4" fontId="6" fillId="0" borderId="0" xfId="1" applyNumberFormat="1" applyFont="1" applyAlignment="1">
      <alignment shrinkToFit="1"/>
    </xf>
    <xf numFmtId="164" fontId="32" fillId="6" borderId="2" xfId="1" applyNumberFormat="1" applyFont="1" applyFill="1" applyBorder="1" applyAlignment="1" applyProtection="1">
      <alignment horizontal="right" vertical="top" shrinkToFit="1" readingOrder="1"/>
      <protection locked="0"/>
    </xf>
    <xf numFmtId="0" fontId="32" fillId="6" borderId="1" xfId="1" applyFont="1" applyFill="1" applyBorder="1" applyAlignment="1" applyProtection="1">
      <alignment vertical="top" shrinkToFit="1"/>
      <protection locked="0"/>
    </xf>
    <xf numFmtId="164" fontId="33" fillId="7" borderId="3" xfId="1" applyNumberFormat="1" applyFont="1" applyFill="1" applyBorder="1" applyAlignment="1" applyProtection="1">
      <alignment horizontal="right" vertical="top" shrinkToFit="1" readingOrder="1"/>
      <protection locked="0"/>
    </xf>
    <xf numFmtId="0" fontId="33" fillId="7" borderId="1" xfId="1" applyFont="1" applyFill="1" applyBorder="1" applyAlignment="1" applyProtection="1">
      <alignment vertical="top" shrinkToFit="1"/>
      <protection locked="0"/>
    </xf>
    <xf numFmtId="0" fontId="33" fillId="7" borderId="3" xfId="1" applyFont="1" applyFill="1" applyBorder="1" applyAlignment="1" applyProtection="1">
      <alignment vertical="top" shrinkToFit="1"/>
      <protection locked="0"/>
    </xf>
    <xf numFmtId="0" fontId="32" fillId="6" borderId="7" xfId="1" applyFont="1" applyFill="1" applyBorder="1" applyAlignment="1" applyProtection="1">
      <alignment vertical="top" wrapText="1" shrinkToFit="1"/>
      <protection locked="0"/>
    </xf>
    <xf numFmtId="0" fontId="33" fillId="7" borderId="8" xfId="1" applyFont="1" applyFill="1" applyBorder="1" applyAlignment="1" applyProtection="1">
      <alignment vertical="top" wrapText="1" shrinkToFit="1"/>
      <protection locked="0"/>
    </xf>
    <xf numFmtId="0" fontId="33" fillId="7" borderId="7" xfId="1" applyFont="1" applyFill="1" applyBorder="1" applyAlignment="1" applyProtection="1">
      <alignment vertical="top" wrapText="1" shrinkToFit="1"/>
      <protection locked="0"/>
    </xf>
    <xf numFmtId="0" fontId="35" fillId="0" borderId="0" xfId="1" applyFont="1" applyAlignment="1">
      <alignment vertical="center"/>
    </xf>
    <xf numFmtId="0" fontId="35" fillId="2" borderId="0" xfId="1" applyFont="1" applyFill="1" applyAlignment="1">
      <alignment vertical="center"/>
    </xf>
    <xf numFmtId="164" fontId="34" fillId="10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4" fillId="10" borderId="1" xfId="1" applyFont="1" applyFill="1" applyBorder="1" applyAlignment="1" applyProtection="1">
      <alignment vertical="top" wrapText="1" shrinkToFit="1"/>
      <protection locked="0"/>
    </xf>
    <xf numFmtId="0" fontId="34" fillId="10" borderId="3" xfId="1" applyFont="1" applyFill="1" applyBorder="1" applyAlignment="1" applyProtection="1">
      <alignment vertical="top" wrapText="1" shrinkToFit="1"/>
      <protection locked="0"/>
    </xf>
    <xf numFmtId="0" fontId="7" fillId="2" borderId="0" xfId="1" applyFont="1" applyFill="1"/>
    <xf numFmtId="0" fontId="36" fillId="10" borderId="1" xfId="1" applyFont="1" applyFill="1" applyBorder="1" applyAlignment="1" applyProtection="1">
      <alignment vertical="top" wrapText="1" shrinkToFit="1"/>
      <protection locked="0"/>
    </xf>
    <xf numFmtId="0" fontId="32" fillId="6" borderId="3" xfId="1" applyFont="1" applyFill="1" applyBorder="1" applyAlignment="1" applyProtection="1">
      <alignment horizontal="right" vertical="top" wrapText="1" shrinkToFit="1"/>
      <protection locked="0"/>
    </xf>
    <xf numFmtId="164" fontId="33" fillId="6" borderId="3" xfId="1" applyNumberFormat="1" applyFont="1" applyFill="1" applyBorder="1" applyAlignment="1" applyProtection="1">
      <alignment horizontal="right" vertical="top" shrinkToFit="1" readingOrder="1"/>
      <protection locked="0"/>
    </xf>
    <xf numFmtId="164" fontId="33" fillId="6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7" fillId="7" borderId="1" xfId="1" applyFont="1" applyFill="1" applyBorder="1" applyAlignment="1" applyProtection="1">
      <alignment vertical="top" wrapText="1" shrinkToFit="1"/>
      <protection locked="0"/>
    </xf>
    <xf numFmtId="165" fontId="7" fillId="0" borderId="0" xfId="1" applyNumberFormat="1"/>
    <xf numFmtId="0" fontId="39" fillId="2" borderId="0" xfId="1" applyFont="1" applyFill="1"/>
    <xf numFmtId="4" fontId="39" fillId="2" borderId="0" xfId="1" applyNumberFormat="1" applyFont="1" applyFill="1"/>
    <xf numFmtId="165" fontId="39" fillId="2" borderId="0" xfId="1" applyNumberFormat="1" applyFont="1" applyFill="1"/>
    <xf numFmtId="164" fontId="40" fillId="11" borderId="9" xfId="1" applyNumberFormat="1" applyFont="1" applyFill="1" applyBorder="1" applyAlignment="1" applyProtection="1">
      <alignment horizontal="right" vertical="top" wrapText="1" readingOrder="1"/>
      <protection locked="0"/>
    </xf>
    <xf numFmtId="0" fontId="40" fillId="11" borderId="10" xfId="1" applyFont="1" applyFill="1" applyBorder="1" applyAlignment="1" applyProtection="1">
      <alignment vertical="top" wrapText="1" shrinkToFit="1"/>
      <protection locked="0"/>
    </xf>
    <xf numFmtId="0" fontId="40" fillId="11" borderId="9" xfId="1" applyFont="1" applyFill="1" applyBorder="1" applyAlignment="1" applyProtection="1">
      <alignment vertical="top" wrapText="1" shrinkToFit="1"/>
      <protection locked="0"/>
    </xf>
    <xf numFmtId="0" fontId="16" fillId="12" borderId="3" xfId="1" applyFont="1" applyFill="1" applyBorder="1" applyAlignment="1" applyProtection="1">
      <alignment horizontal="center" vertical="top" wrapText="1" readingOrder="1"/>
      <protection locked="0"/>
    </xf>
    <xf numFmtId="0" fontId="16" fillId="12" borderId="11" xfId="1" applyFont="1" applyFill="1" applyBorder="1" applyAlignment="1" applyProtection="1">
      <alignment horizontal="center" vertical="top" wrapText="1" readingOrder="1"/>
      <protection locked="0"/>
    </xf>
    <xf numFmtId="0" fontId="16" fillId="12" borderId="11" xfId="1" applyFont="1" applyFill="1" applyBorder="1" applyAlignment="1" applyProtection="1">
      <alignment horizontal="center" vertical="top" wrapText="1" shrinkToFit="1"/>
      <protection locked="0"/>
    </xf>
    <xf numFmtId="0" fontId="11" fillId="0" borderId="0" xfId="1" applyFont="1"/>
    <xf numFmtId="4" fontId="11" fillId="0" borderId="0" xfId="1" applyNumberFormat="1" applyFont="1"/>
    <xf numFmtId="0" fontId="11" fillId="0" borderId="0" xfId="1" applyFont="1" applyBorder="1" applyAlignment="1"/>
    <xf numFmtId="0" fontId="11" fillId="0" borderId="0" xfId="1" applyFont="1" applyAlignment="1">
      <alignment horizontal="right"/>
    </xf>
    <xf numFmtId="0" fontId="41" fillId="0" borderId="0" xfId="1" applyFont="1" applyAlignment="1" applyProtection="1">
      <alignment horizontal="left" vertical="top" wrapText="1" readingOrder="1"/>
      <protection locked="0"/>
    </xf>
    <xf numFmtId="0" fontId="7" fillId="2" borderId="0" xfId="1" applyFill="1" applyBorder="1"/>
    <xf numFmtId="0" fontId="6" fillId="2" borderId="0" xfId="1" applyFont="1" applyFill="1" applyBorder="1"/>
    <xf numFmtId="0" fontId="7" fillId="0" borderId="0" xfId="1" applyAlignment="1">
      <alignment vertical="center"/>
    </xf>
    <xf numFmtId="4" fontId="7" fillId="0" borderId="0" xfId="1" applyNumberFormat="1" applyAlignment="1">
      <alignment vertical="center"/>
    </xf>
    <xf numFmtId="0" fontId="17" fillId="2" borderId="0" xfId="1" applyFont="1" applyFill="1" applyBorder="1" applyAlignment="1">
      <alignment horizontal="left" vertical="center"/>
    </xf>
    <xf numFmtId="0" fontId="42" fillId="2" borderId="0" xfId="1" applyFont="1" applyFill="1" applyBorder="1" applyAlignment="1">
      <alignment vertical="center"/>
    </xf>
    <xf numFmtId="0" fontId="43" fillId="2" borderId="0" xfId="1" applyFont="1" applyFill="1" applyBorder="1" applyAlignment="1">
      <alignment horizontal="left" vertical="center"/>
    </xf>
    <xf numFmtId="0" fontId="7" fillId="0" borderId="0" xfId="1" applyAlignment="1">
      <alignment vertical="center" shrinkToFit="1"/>
    </xf>
    <xf numFmtId="0" fontId="11" fillId="0" borderId="0" xfId="1" applyFont="1" applyAlignment="1">
      <alignment horizontal="center" shrinkToFi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H11" sqref="H11:I11"/>
    </sheetView>
  </sheetViews>
  <sheetFormatPr defaultRowHeight="15" x14ac:dyDescent="0.25"/>
  <cols>
    <col min="6" max="8" width="9.140625" bestFit="1" customWidth="1"/>
  </cols>
  <sheetData>
    <row r="1" spans="1:14" ht="35.450000000000003" customHeight="1" x14ac:dyDescent="0.25">
      <c r="A1" s="11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5.5" customHeight="1" x14ac:dyDescent="0.25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111"/>
      <c r="N2" s="111"/>
    </row>
    <row r="3" spans="1:14" ht="15.75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69"/>
      <c r="M3" s="69"/>
      <c r="N3" s="69"/>
    </row>
    <row r="4" spans="1:14" ht="15.75" x14ac:dyDescent="0.25">
      <c r="A4" s="110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0.15" customHeight="1" x14ac:dyDescent="0.25">
      <c r="A5" s="82"/>
      <c r="B5" s="70"/>
      <c r="C5" s="70"/>
      <c r="D5" s="70"/>
      <c r="E5" s="70"/>
      <c r="F5" s="71"/>
      <c r="G5" s="70"/>
      <c r="H5" s="70"/>
      <c r="I5" s="70"/>
      <c r="J5" s="70"/>
      <c r="K5" s="70"/>
      <c r="L5" s="70"/>
      <c r="M5" s="70"/>
      <c r="N5" s="70"/>
    </row>
    <row r="6" spans="1:14" ht="25.5" x14ac:dyDescent="0.25">
      <c r="A6" s="1"/>
      <c r="B6" s="2"/>
      <c r="C6" s="2"/>
      <c r="D6" s="3"/>
      <c r="E6" s="4"/>
      <c r="F6" s="23" t="s">
        <v>76</v>
      </c>
      <c r="G6" s="23" t="s">
        <v>52</v>
      </c>
      <c r="H6" s="72" t="s">
        <v>0</v>
      </c>
      <c r="I6" s="72" t="s">
        <v>53</v>
      </c>
      <c r="J6" s="5"/>
    </row>
    <row r="7" spans="1:14" ht="15.75" x14ac:dyDescent="0.25">
      <c r="A7" s="113" t="s">
        <v>1</v>
      </c>
      <c r="B7" s="114"/>
      <c r="C7" s="114"/>
      <c r="D7" s="114"/>
      <c r="E7" s="115"/>
      <c r="F7" s="6">
        <f>F8+F9</f>
        <v>1619427</v>
      </c>
      <c r="G7" s="6">
        <f>G8+G9</f>
        <v>1888738</v>
      </c>
      <c r="H7" s="6">
        <f t="shared" ref="H7:I7" si="0">H8+H9</f>
        <v>1888738</v>
      </c>
      <c r="I7" s="6">
        <f t="shared" si="0"/>
        <v>1888738</v>
      </c>
      <c r="J7" s="5"/>
    </row>
    <row r="8" spans="1:14" ht="15.75" x14ac:dyDescent="0.25">
      <c r="A8" s="116" t="s">
        <v>2</v>
      </c>
      <c r="B8" s="117"/>
      <c r="C8" s="117"/>
      <c r="D8" s="117"/>
      <c r="E8" s="118"/>
      <c r="F8" s="7">
        <v>1619427</v>
      </c>
      <c r="G8" s="7">
        <v>1888738</v>
      </c>
      <c r="H8" s="7">
        <v>1888738</v>
      </c>
      <c r="I8" s="7">
        <v>1888738</v>
      </c>
      <c r="J8" s="5"/>
    </row>
    <row r="9" spans="1:14" ht="15.75" x14ac:dyDescent="0.25">
      <c r="A9" s="119" t="s">
        <v>3</v>
      </c>
      <c r="B9" s="120"/>
      <c r="C9" s="120"/>
      <c r="D9" s="120"/>
      <c r="E9" s="121"/>
      <c r="F9" s="7">
        <v>0</v>
      </c>
      <c r="G9" s="7">
        <v>0</v>
      </c>
      <c r="H9" s="7">
        <v>0</v>
      </c>
      <c r="I9" s="7">
        <v>0</v>
      </c>
      <c r="J9" s="5"/>
    </row>
    <row r="10" spans="1:14" ht="15.75" x14ac:dyDescent="0.25">
      <c r="A10" s="8" t="s">
        <v>4</v>
      </c>
      <c r="B10" s="9"/>
      <c r="C10" s="9"/>
      <c r="D10" s="9"/>
      <c r="E10" s="9"/>
      <c r="F10" s="6">
        <f>F11+F12</f>
        <v>1623427</v>
      </c>
      <c r="G10" s="6">
        <f>G11+G12</f>
        <v>1891738</v>
      </c>
      <c r="H10" s="6">
        <f t="shared" ref="H10:I10" si="1">H11+H12</f>
        <v>1888738</v>
      </c>
      <c r="I10" s="6">
        <f t="shared" si="1"/>
        <v>1888738</v>
      </c>
      <c r="J10" s="5"/>
    </row>
    <row r="11" spans="1:14" ht="15.75" x14ac:dyDescent="0.25">
      <c r="A11" s="122" t="s">
        <v>5</v>
      </c>
      <c r="B11" s="123"/>
      <c r="C11" s="123"/>
      <c r="D11" s="123"/>
      <c r="E11" s="124"/>
      <c r="F11" s="7">
        <v>1596250</v>
      </c>
      <c r="G11" s="7">
        <v>1871931</v>
      </c>
      <c r="H11" s="7">
        <v>1871431</v>
      </c>
      <c r="I11" s="7">
        <v>1871431</v>
      </c>
      <c r="J11" s="5"/>
    </row>
    <row r="12" spans="1:14" ht="15.75" x14ac:dyDescent="0.25">
      <c r="A12" s="125" t="s">
        <v>6</v>
      </c>
      <c r="B12" s="126"/>
      <c r="C12" s="126"/>
      <c r="D12" s="126"/>
      <c r="E12" s="127"/>
      <c r="F12" s="10">
        <v>27177</v>
      </c>
      <c r="G12" s="10">
        <v>19807</v>
      </c>
      <c r="H12" s="10">
        <v>17307</v>
      </c>
      <c r="I12" s="10">
        <v>17307</v>
      </c>
      <c r="J12" s="5"/>
    </row>
    <row r="13" spans="1:14" ht="15.75" x14ac:dyDescent="0.25">
      <c r="A13" s="128" t="s">
        <v>7</v>
      </c>
      <c r="B13" s="129"/>
      <c r="C13" s="129"/>
      <c r="D13" s="129"/>
      <c r="E13" s="130"/>
      <c r="F13" s="11">
        <f>F7-F10</f>
        <v>-4000</v>
      </c>
      <c r="G13" s="11">
        <f>G7-G10</f>
        <v>-3000</v>
      </c>
      <c r="H13" s="11">
        <f t="shared" ref="H13:I13" si="2">H7-H10</f>
        <v>0</v>
      </c>
      <c r="I13" s="11">
        <f t="shared" si="2"/>
        <v>0</v>
      </c>
      <c r="J13" s="5"/>
    </row>
    <row r="14" spans="1:14" ht="18" x14ac:dyDescent="0.25">
      <c r="A14" s="12"/>
      <c r="B14" s="13"/>
      <c r="C14" s="13"/>
      <c r="D14" s="13"/>
      <c r="E14" s="13"/>
      <c r="F14" s="14"/>
      <c r="G14" s="14"/>
      <c r="H14" s="14"/>
      <c r="I14" s="14"/>
      <c r="J14" s="5"/>
    </row>
    <row r="15" spans="1:14" ht="15.75" x14ac:dyDescent="0.25">
      <c r="A15" s="131" t="s">
        <v>8</v>
      </c>
      <c r="B15" s="132"/>
      <c r="C15" s="132"/>
      <c r="D15" s="132"/>
      <c r="E15" s="132"/>
      <c r="F15" s="132"/>
      <c r="G15" s="132"/>
      <c r="H15" s="132"/>
      <c r="I15" s="132"/>
      <c r="J15" s="5"/>
    </row>
    <row r="16" spans="1:14" ht="25.5" x14ac:dyDescent="0.25">
      <c r="A16" s="1"/>
      <c r="B16" s="2"/>
      <c r="C16" s="2"/>
      <c r="D16" s="3"/>
      <c r="E16" s="4"/>
      <c r="F16" s="23" t="s">
        <v>76</v>
      </c>
      <c r="G16" s="23" t="s">
        <v>52</v>
      </c>
      <c r="H16" s="72" t="s">
        <v>0</v>
      </c>
      <c r="I16" s="72" t="s">
        <v>53</v>
      </c>
      <c r="J16" s="5"/>
    </row>
    <row r="17" spans="1:10" ht="15.75" x14ac:dyDescent="0.25">
      <c r="A17" s="108" t="s">
        <v>9</v>
      </c>
      <c r="B17" s="133"/>
      <c r="C17" s="133"/>
      <c r="D17" s="133"/>
      <c r="E17" s="134"/>
      <c r="F17" s="10">
        <v>0</v>
      </c>
      <c r="G17" s="10">
        <v>0</v>
      </c>
      <c r="H17" s="10">
        <v>0</v>
      </c>
      <c r="I17" s="10">
        <v>0</v>
      </c>
      <c r="J17" s="5"/>
    </row>
    <row r="18" spans="1:10" ht="15.75" x14ac:dyDescent="0.25">
      <c r="A18" s="108" t="s">
        <v>10</v>
      </c>
      <c r="B18" s="109"/>
      <c r="C18" s="109"/>
      <c r="D18" s="109"/>
      <c r="E18" s="109"/>
      <c r="F18" s="10">
        <v>0</v>
      </c>
      <c r="G18" s="10">
        <v>0</v>
      </c>
      <c r="H18" s="10">
        <v>0</v>
      </c>
      <c r="I18" s="10">
        <v>0</v>
      </c>
      <c r="J18" s="5"/>
    </row>
    <row r="19" spans="1:10" ht="15.75" x14ac:dyDescent="0.25">
      <c r="A19" s="128" t="s">
        <v>11</v>
      </c>
      <c r="B19" s="135"/>
      <c r="C19" s="135"/>
      <c r="D19" s="135"/>
      <c r="E19" s="135"/>
      <c r="F19" s="6">
        <v>0</v>
      </c>
      <c r="G19" s="6">
        <v>0</v>
      </c>
      <c r="H19" s="6">
        <v>0</v>
      </c>
      <c r="I19" s="6">
        <v>0</v>
      </c>
      <c r="J19" s="5"/>
    </row>
    <row r="20" spans="1:10" ht="24" customHeight="1" x14ac:dyDescent="0.25">
      <c r="A20" s="128" t="s">
        <v>13</v>
      </c>
      <c r="B20" s="135"/>
      <c r="C20" s="135"/>
      <c r="D20" s="135"/>
      <c r="E20" s="135"/>
      <c r="F20" s="6">
        <v>0</v>
      </c>
      <c r="G20" s="6">
        <v>0</v>
      </c>
      <c r="H20" s="6">
        <v>0</v>
      </c>
      <c r="I20" s="6">
        <v>0</v>
      </c>
    </row>
    <row r="21" spans="1:10" ht="18" x14ac:dyDescent="0.25">
      <c r="A21" s="15"/>
      <c r="B21" s="13"/>
      <c r="C21" s="13"/>
      <c r="D21" s="13"/>
      <c r="E21" s="13"/>
      <c r="F21" s="14"/>
      <c r="G21" s="14"/>
      <c r="H21" s="14"/>
      <c r="I21" s="14"/>
      <c r="J21" s="5"/>
    </row>
    <row r="22" spans="1:10" ht="22.15" customHeight="1" x14ac:dyDescent="0.25">
      <c r="A22" s="136" t="s">
        <v>80</v>
      </c>
      <c r="B22" s="137"/>
      <c r="C22" s="137"/>
      <c r="D22" s="137"/>
      <c r="E22" s="137"/>
      <c r="F22" s="137"/>
      <c r="G22" s="137"/>
      <c r="H22" s="137"/>
      <c r="I22" s="137"/>
      <c r="J22" s="5"/>
    </row>
    <row r="23" spans="1:10" ht="25.5" x14ac:dyDescent="0.25">
      <c r="A23" s="1"/>
      <c r="B23" s="2"/>
      <c r="C23" s="2"/>
      <c r="D23" s="3"/>
      <c r="E23" s="4"/>
      <c r="F23" s="23" t="s">
        <v>76</v>
      </c>
      <c r="G23" s="23" t="s">
        <v>52</v>
      </c>
      <c r="H23" s="72" t="s">
        <v>0</v>
      </c>
      <c r="I23" s="72" t="s">
        <v>53</v>
      </c>
      <c r="J23" s="5"/>
    </row>
    <row r="24" spans="1:10" x14ac:dyDescent="0.25">
      <c r="A24" s="138" t="s">
        <v>82</v>
      </c>
      <c r="B24" s="139"/>
      <c r="C24" s="139"/>
      <c r="D24" s="139"/>
      <c r="E24" s="140"/>
      <c r="F24" s="16">
        <v>4000</v>
      </c>
      <c r="G24" s="16">
        <v>3000</v>
      </c>
      <c r="H24" s="16">
        <v>0</v>
      </c>
      <c r="I24" s="17">
        <v>0</v>
      </c>
    </row>
    <row r="25" spans="1:10" x14ac:dyDescent="0.25">
      <c r="A25" s="141" t="s">
        <v>83</v>
      </c>
      <c r="B25" s="142"/>
      <c r="C25" s="142"/>
      <c r="D25" s="142"/>
      <c r="E25" s="143"/>
      <c r="F25" s="18">
        <v>4000</v>
      </c>
      <c r="G25" s="18">
        <v>3000</v>
      </c>
      <c r="H25" s="18">
        <v>0</v>
      </c>
      <c r="I25" s="11">
        <v>0</v>
      </c>
    </row>
    <row r="26" spans="1:10" ht="45" customHeight="1" x14ac:dyDescent="0.25">
      <c r="A26" s="149" t="s">
        <v>84</v>
      </c>
      <c r="B26" s="150"/>
      <c r="C26" s="150"/>
      <c r="D26" s="150"/>
      <c r="E26" s="150"/>
      <c r="F26" s="6">
        <v>0</v>
      </c>
      <c r="G26" s="6">
        <v>0</v>
      </c>
      <c r="H26" s="6">
        <v>0</v>
      </c>
      <c r="I26" s="6">
        <v>0</v>
      </c>
    </row>
    <row r="28" spans="1:10" ht="15.75" x14ac:dyDescent="0.25">
      <c r="A28" s="136" t="s">
        <v>96</v>
      </c>
      <c r="B28" s="137"/>
      <c r="C28" s="137"/>
      <c r="D28" s="137"/>
      <c r="E28" s="137"/>
      <c r="F28" s="137"/>
      <c r="G28" s="137"/>
      <c r="H28" s="137"/>
      <c r="I28" s="137"/>
      <c r="J28" s="19"/>
    </row>
    <row r="29" spans="1:10" ht="18" x14ac:dyDescent="0.25">
      <c r="A29" s="15"/>
      <c r="B29" s="13"/>
      <c r="C29" s="13"/>
      <c r="D29" s="13"/>
      <c r="E29" s="13"/>
      <c r="F29" s="14"/>
      <c r="G29" s="14"/>
      <c r="H29" s="14"/>
      <c r="I29" s="14"/>
    </row>
    <row r="30" spans="1:10" ht="25.5" x14ac:dyDescent="0.25">
      <c r="A30" s="1"/>
      <c r="B30" s="2"/>
      <c r="C30" s="2"/>
      <c r="D30" s="3"/>
      <c r="E30" s="4"/>
      <c r="F30" s="23" t="s">
        <v>76</v>
      </c>
      <c r="G30" s="23" t="s">
        <v>52</v>
      </c>
      <c r="H30" s="72" t="s">
        <v>0</v>
      </c>
      <c r="I30" s="72" t="s">
        <v>53</v>
      </c>
    </row>
    <row r="31" spans="1:10" x14ac:dyDescent="0.25">
      <c r="A31" s="138" t="s">
        <v>81</v>
      </c>
      <c r="B31" s="139"/>
      <c r="C31" s="139"/>
      <c r="D31" s="139"/>
      <c r="E31" s="140"/>
      <c r="F31" s="16">
        <v>4000</v>
      </c>
      <c r="G31" s="16">
        <v>3000</v>
      </c>
      <c r="H31" s="16"/>
      <c r="I31" s="17"/>
    </row>
    <row r="32" spans="1:10" x14ac:dyDescent="0.25">
      <c r="A32" s="146" t="s">
        <v>12</v>
      </c>
      <c r="B32" s="147"/>
      <c r="C32" s="147"/>
      <c r="D32" s="147"/>
      <c r="E32" s="148"/>
      <c r="F32" s="90">
        <v>4000</v>
      </c>
      <c r="G32" s="90">
        <v>3000</v>
      </c>
      <c r="H32" s="90"/>
      <c r="I32" s="91"/>
    </row>
    <row r="33" spans="1:9" x14ac:dyDescent="0.25">
      <c r="A33" s="144" t="s">
        <v>85</v>
      </c>
      <c r="B33" s="145"/>
      <c r="C33" s="145"/>
      <c r="D33" s="145"/>
      <c r="E33" s="145"/>
      <c r="F33" s="92">
        <v>0</v>
      </c>
      <c r="G33" s="92">
        <v>0</v>
      </c>
      <c r="H33" s="92">
        <v>0</v>
      </c>
      <c r="I33" s="92">
        <v>0</v>
      </c>
    </row>
    <row r="34" spans="1:9" x14ac:dyDescent="0.25">
      <c r="A34" s="106" t="s">
        <v>86</v>
      </c>
      <c r="B34" s="107"/>
      <c r="C34" s="107"/>
      <c r="D34" s="107"/>
      <c r="E34" s="107"/>
      <c r="F34" s="6">
        <v>0</v>
      </c>
      <c r="G34" s="6">
        <v>0</v>
      </c>
      <c r="H34" s="6">
        <v>0</v>
      </c>
      <c r="I34" s="6">
        <v>0</v>
      </c>
    </row>
  </sheetData>
  <mergeCells count="23">
    <mergeCell ref="A20:E20"/>
    <mergeCell ref="A25:E25"/>
    <mergeCell ref="A33:E33"/>
    <mergeCell ref="A28:I28"/>
    <mergeCell ref="A31:E31"/>
    <mergeCell ref="A32:E32"/>
    <mergeCell ref="A26:E26"/>
    <mergeCell ref="A34:E34"/>
    <mergeCell ref="A18:E18"/>
    <mergeCell ref="A1:N1"/>
    <mergeCell ref="A2:N2"/>
    <mergeCell ref="A4:N4"/>
    <mergeCell ref="A7:E7"/>
    <mergeCell ref="A8:E8"/>
    <mergeCell ref="A9:E9"/>
    <mergeCell ref="A11:E11"/>
    <mergeCell ref="A12:E12"/>
    <mergeCell ref="A13:E13"/>
    <mergeCell ref="A15:I15"/>
    <mergeCell ref="A17:E17"/>
    <mergeCell ref="A19:E19"/>
    <mergeCell ref="A22:I22"/>
    <mergeCell ref="A24:E24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Layout" topLeftCell="A85" zoomScaleNormal="100" workbookViewId="0">
      <selection activeCell="I8" sqref="I8"/>
    </sheetView>
  </sheetViews>
  <sheetFormatPr defaultRowHeight="15" x14ac:dyDescent="0.25"/>
  <cols>
    <col min="1" max="1" width="3.7109375" customWidth="1"/>
    <col min="2" max="3" width="4.7109375" customWidth="1"/>
    <col min="4" max="4" width="27.7109375" style="21" customWidth="1"/>
    <col min="5" max="8" width="10.28515625" customWidth="1"/>
  </cols>
  <sheetData>
    <row r="1" spans="1:14" ht="44.45" customHeight="1" x14ac:dyDescent="0.25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2.9" customHeight="1" x14ac:dyDescent="0.25">
      <c r="A2" s="131" t="s">
        <v>73</v>
      </c>
      <c r="B2" s="131"/>
      <c r="C2" s="131"/>
      <c r="D2" s="131"/>
      <c r="E2" s="131"/>
      <c r="F2" s="111"/>
    </row>
    <row r="3" spans="1:14" ht="37.15" customHeight="1" x14ac:dyDescent="0.25">
      <c r="A3" s="131" t="s">
        <v>72</v>
      </c>
      <c r="B3" s="132"/>
      <c r="C3" s="132"/>
      <c r="D3" s="132"/>
      <c r="E3" s="132"/>
      <c r="F3" s="132"/>
    </row>
    <row r="4" spans="1:14" ht="22.15" customHeight="1" x14ac:dyDescent="0.25">
      <c r="A4" s="131"/>
      <c r="B4" s="112"/>
      <c r="C4" s="112"/>
      <c r="D4" s="112"/>
      <c r="E4" s="112"/>
      <c r="F4" s="112"/>
      <c r="G4" s="112"/>
      <c r="H4" s="112"/>
    </row>
    <row r="5" spans="1:14" ht="28.15" customHeight="1" x14ac:dyDescent="0.25">
      <c r="A5" s="165" t="s">
        <v>89</v>
      </c>
      <c r="B5" s="166"/>
      <c r="C5" s="166"/>
      <c r="D5" s="166"/>
      <c r="E5" s="166"/>
      <c r="F5" s="166"/>
      <c r="G5" s="166"/>
      <c r="H5" s="166"/>
    </row>
    <row r="6" spans="1:14" ht="36" x14ac:dyDescent="0.25">
      <c r="A6" s="72" t="s">
        <v>14</v>
      </c>
      <c r="B6" s="95" t="s">
        <v>15</v>
      </c>
      <c r="C6" s="73" t="s">
        <v>16</v>
      </c>
      <c r="D6" s="53" t="s">
        <v>17</v>
      </c>
      <c r="E6" s="23" t="s">
        <v>76</v>
      </c>
      <c r="F6" s="23" t="s">
        <v>52</v>
      </c>
      <c r="G6" s="72" t="s">
        <v>0</v>
      </c>
      <c r="H6" s="72" t="s">
        <v>53</v>
      </c>
    </row>
    <row r="7" spans="1:14" ht="20.25" customHeight="1" x14ac:dyDescent="0.25">
      <c r="A7" s="25">
        <v>6</v>
      </c>
      <c r="B7" s="25"/>
      <c r="C7" s="25"/>
      <c r="D7" s="54" t="s">
        <v>18</v>
      </c>
      <c r="E7" s="27">
        <f>E8+E11+E13+E15+E18+E21</f>
        <v>1623626</v>
      </c>
      <c r="F7" s="27">
        <f>F8+F11+F13+F15+F18+F21</f>
        <v>1887938</v>
      </c>
      <c r="G7" s="27">
        <f t="shared" ref="G7:H7" si="0">G8+G11+G13+G15+G18+G21</f>
        <v>1887938</v>
      </c>
      <c r="H7" s="27">
        <f t="shared" si="0"/>
        <v>1887938</v>
      </c>
    </row>
    <row r="8" spans="1:14" ht="24.95" customHeight="1" x14ac:dyDescent="0.25">
      <c r="A8" s="28"/>
      <c r="B8" s="28">
        <v>63</v>
      </c>
      <c r="C8" s="29"/>
      <c r="D8" s="44" t="s">
        <v>19</v>
      </c>
      <c r="E8" s="30">
        <f>SUM(E9:E10)</f>
        <v>1359738</v>
      </c>
      <c r="F8" s="30">
        <f>SUM(F9:F10)</f>
        <v>1610738</v>
      </c>
      <c r="G8" s="30">
        <f>SUM(G9:G10)</f>
        <v>1610738</v>
      </c>
      <c r="H8" s="30">
        <f>SUM(H9:H10)</f>
        <v>1610738</v>
      </c>
      <c r="I8" s="31"/>
      <c r="J8" s="31"/>
      <c r="K8" s="31"/>
      <c r="L8" s="31"/>
      <c r="M8" s="31"/>
      <c r="N8" s="31"/>
    </row>
    <row r="9" spans="1:14" ht="15" customHeight="1" x14ac:dyDescent="0.25">
      <c r="A9" s="32"/>
      <c r="B9" s="34"/>
      <c r="C9" s="33">
        <v>53</v>
      </c>
      <c r="D9" s="40" t="s">
        <v>20</v>
      </c>
      <c r="E9" s="30">
        <v>1359000</v>
      </c>
      <c r="F9" s="30">
        <v>1610000</v>
      </c>
      <c r="G9" s="30">
        <v>1610000</v>
      </c>
      <c r="H9" s="30">
        <v>1610000</v>
      </c>
      <c r="I9" s="31"/>
      <c r="J9" s="31"/>
      <c r="K9" s="31"/>
      <c r="L9" s="31"/>
      <c r="M9" s="31"/>
      <c r="N9" s="31"/>
    </row>
    <row r="10" spans="1:14" ht="15" customHeight="1" x14ac:dyDescent="0.25">
      <c r="A10" s="32"/>
      <c r="B10" s="34"/>
      <c r="C10" s="33">
        <v>54</v>
      </c>
      <c r="D10" s="40" t="s">
        <v>21</v>
      </c>
      <c r="E10" s="30">
        <v>738</v>
      </c>
      <c r="F10" s="30">
        <v>738</v>
      </c>
      <c r="G10" s="30">
        <v>738</v>
      </c>
      <c r="H10" s="30">
        <v>738</v>
      </c>
      <c r="I10" s="31"/>
      <c r="J10" s="31"/>
      <c r="K10" s="31"/>
      <c r="L10" s="31"/>
      <c r="M10" s="31"/>
      <c r="N10" s="31"/>
    </row>
    <row r="11" spans="1:14" ht="20.25" customHeight="1" x14ac:dyDescent="0.25">
      <c r="A11" s="32"/>
      <c r="B11" s="34">
        <v>64</v>
      </c>
      <c r="C11" s="33"/>
      <c r="D11" s="44" t="s">
        <v>51</v>
      </c>
      <c r="E11" s="30">
        <f>SUM(E12)</f>
        <v>20</v>
      </c>
      <c r="F11" s="30">
        <f>SUM(F12)</f>
        <v>20</v>
      </c>
      <c r="G11" s="30">
        <f t="shared" ref="G11:H13" si="1">SUM(G12)</f>
        <v>20</v>
      </c>
      <c r="H11" s="30">
        <f t="shared" si="1"/>
        <v>20</v>
      </c>
      <c r="I11" s="31"/>
      <c r="J11" s="31"/>
      <c r="K11" s="31"/>
      <c r="L11" s="31"/>
      <c r="M11" s="31"/>
      <c r="N11" s="31"/>
    </row>
    <row r="12" spans="1:14" ht="15" customHeight="1" x14ac:dyDescent="0.25">
      <c r="A12" s="32"/>
      <c r="B12" s="34"/>
      <c r="C12" s="33">
        <v>31</v>
      </c>
      <c r="D12" s="40" t="s">
        <v>25</v>
      </c>
      <c r="E12" s="30">
        <v>20</v>
      </c>
      <c r="F12" s="30">
        <v>20</v>
      </c>
      <c r="G12" s="30">
        <v>20</v>
      </c>
      <c r="H12" s="30">
        <v>20</v>
      </c>
      <c r="I12" s="31"/>
      <c r="J12" s="31"/>
      <c r="K12" s="31"/>
      <c r="L12" s="31"/>
      <c r="M12" s="31"/>
      <c r="N12" s="31"/>
    </row>
    <row r="13" spans="1:14" ht="24.95" customHeight="1" x14ac:dyDescent="0.25">
      <c r="A13" s="32"/>
      <c r="B13" s="34">
        <v>65</v>
      </c>
      <c r="C13" s="33"/>
      <c r="D13" s="44" t="s">
        <v>22</v>
      </c>
      <c r="E13" s="30">
        <f>SUM(E14)</f>
        <v>73400</v>
      </c>
      <c r="F13" s="30">
        <f>SUM(F14)</f>
        <v>64000</v>
      </c>
      <c r="G13" s="30">
        <f t="shared" si="1"/>
        <v>64000</v>
      </c>
      <c r="H13" s="30">
        <f t="shared" si="1"/>
        <v>64000</v>
      </c>
      <c r="I13" s="31"/>
      <c r="J13" s="31"/>
      <c r="K13" s="31"/>
      <c r="L13" s="31"/>
      <c r="M13" s="31"/>
      <c r="N13" s="31"/>
    </row>
    <row r="14" spans="1:14" ht="15" customHeight="1" x14ac:dyDescent="0.25">
      <c r="A14" s="32"/>
      <c r="B14" s="34"/>
      <c r="C14" s="33">
        <v>43</v>
      </c>
      <c r="D14" s="59" t="s">
        <v>23</v>
      </c>
      <c r="E14" s="30">
        <v>73400</v>
      </c>
      <c r="F14" s="30">
        <v>64000</v>
      </c>
      <c r="G14" s="30">
        <v>64000</v>
      </c>
      <c r="H14" s="30">
        <v>64000</v>
      </c>
      <c r="I14" s="31"/>
      <c r="J14" s="31"/>
      <c r="K14" s="31"/>
      <c r="L14" s="31"/>
      <c r="M14" s="31"/>
      <c r="N14" s="31"/>
    </row>
    <row r="15" spans="1:14" ht="24.95" customHeight="1" x14ac:dyDescent="0.25">
      <c r="A15" s="28"/>
      <c r="B15" s="28">
        <v>66</v>
      </c>
      <c r="C15" s="29"/>
      <c r="D15" s="44" t="s">
        <v>24</v>
      </c>
      <c r="E15" s="30">
        <f>SUM(E16:E17)</f>
        <v>9520</v>
      </c>
      <c r="F15" s="30">
        <f>SUM(F16:F17)</f>
        <v>7980</v>
      </c>
      <c r="G15" s="30">
        <f t="shared" ref="G15:H15" si="2">SUM(G16:G17)</f>
        <v>7980</v>
      </c>
      <c r="H15" s="30">
        <f t="shared" si="2"/>
        <v>7980</v>
      </c>
      <c r="I15" s="31"/>
      <c r="J15" s="31"/>
      <c r="K15" s="31"/>
      <c r="L15" s="31"/>
      <c r="M15" s="31"/>
      <c r="N15" s="31"/>
    </row>
    <row r="16" spans="1:14" x14ac:dyDescent="0.25">
      <c r="A16" s="32"/>
      <c r="B16" s="34"/>
      <c r="C16" s="33">
        <v>31</v>
      </c>
      <c r="D16" s="40" t="s">
        <v>25</v>
      </c>
      <c r="E16" s="30">
        <v>8100</v>
      </c>
      <c r="F16" s="30">
        <v>6480</v>
      </c>
      <c r="G16" s="30">
        <v>6480</v>
      </c>
      <c r="H16" s="30">
        <v>6480</v>
      </c>
      <c r="I16" s="31"/>
      <c r="J16" s="31"/>
      <c r="K16" s="31"/>
      <c r="L16" s="31"/>
      <c r="M16" s="31"/>
      <c r="N16" s="31"/>
    </row>
    <row r="17" spans="1:14" x14ac:dyDescent="0.25">
      <c r="A17" s="32"/>
      <c r="B17" s="34"/>
      <c r="C17" s="33">
        <v>61</v>
      </c>
      <c r="D17" s="40" t="s">
        <v>26</v>
      </c>
      <c r="E17" s="30">
        <v>1420</v>
      </c>
      <c r="F17" s="30">
        <v>1500</v>
      </c>
      <c r="G17" s="30">
        <v>1500</v>
      </c>
      <c r="H17" s="30">
        <v>1500</v>
      </c>
      <c r="I17" s="31"/>
      <c r="J17" s="31"/>
      <c r="K17" s="31"/>
      <c r="L17" s="31"/>
      <c r="M17" s="31"/>
      <c r="N17" s="31"/>
    </row>
    <row r="18" spans="1:14" ht="24.95" customHeight="1" x14ac:dyDescent="0.25">
      <c r="A18" s="32"/>
      <c r="B18" s="34">
        <v>67</v>
      </c>
      <c r="C18" s="33"/>
      <c r="D18" s="96" t="s">
        <v>27</v>
      </c>
      <c r="E18" s="30">
        <f>SUM(E19:E20)</f>
        <v>180948</v>
      </c>
      <c r="F18" s="30">
        <f>SUM(F19:F20)</f>
        <v>205200</v>
      </c>
      <c r="G18" s="30">
        <f t="shared" ref="G18:H18" si="3">SUM(G19:G20)</f>
        <v>205200</v>
      </c>
      <c r="H18" s="30">
        <f t="shared" si="3"/>
        <v>205200</v>
      </c>
      <c r="I18" s="31"/>
      <c r="J18" s="31"/>
      <c r="K18" s="31"/>
      <c r="L18" s="31"/>
      <c r="M18" s="31"/>
      <c r="N18" s="31"/>
    </row>
    <row r="19" spans="1:14" x14ac:dyDescent="0.25">
      <c r="A19" s="32"/>
      <c r="B19" s="34"/>
      <c r="C19" s="33">
        <v>11</v>
      </c>
      <c r="D19" s="40" t="s">
        <v>54</v>
      </c>
      <c r="E19" s="30">
        <v>94429</v>
      </c>
      <c r="F19" s="30">
        <v>112200</v>
      </c>
      <c r="G19" s="30">
        <v>112200</v>
      </c>
      <c r="H19" s="30">
        <v>112200</v>
      </c>
      <c r="I19" s="31"/>
      <c r="J19" s="31"/>
      <c r="K19" s="31"/>
      <c r="L19" s="31"/>
      <c r="M19" s="31"/>
      <c r="N19" s="31"/>
    </row>
    <row r="20" spans="1:14" x14ac:dyDescent="0.25">
      <c r="A20" s="29"/>
      <c r="B20" s="28"/>
      <c r="C20" s="33">
        <v>12</v>
      </c>
      <c r="D20" s="40" t="s">
        <v>28</v>
      </c>
      <c r="E20" s="30">
        <v>86519</v>
      </c>
      <c r="F20" s="30">
        <v>93000</v>
      </c>
      <c r="G20" s="30">
        <v>93000</v>
      </c>
      <c r="H20" s="30">
        <v>93000</v>
      </c>
      <c r="I20" s="31"/>
      <c r="J20" s="31"/>
      <c r="K20" s="31"/>
      <c r="L20" s="31"/>
      <c r="M20" s="31"/>
      <c r="N20" s="31"/>
    </row>
    <row r="21" spans="1:14" ht="20.25" customHeight="1" x14ac:dyDescent="0.25">
      <c r="A21" s="36">
        <v>7</v>
      </c>
      <c r="B21" s="28"/>
      <c r="C21" s="28"/>
      <c r="D21" s="74" t="s">
        <v>29</v>
      </c>
      <c r="E21" s="37">
        <f t="shared" ref="E21:F22" si="4">E22</f>
        <v>0</v>
      </c>
      <c r="F21" s="37">
        <f t="shared" si="4"/>
        <v>0</v>
      </c>
      <c r="G21" s="37">
        <f t="shared" ref="G21:H22" si="5">G22</f>
        <v>0</v>
      </c>
      <c r="H21" s="37">
        <f t="shared" si="5"/>
        <v>0</v>
      </c>
      <c r="I21" s="31"/>
      <c r="J21" s="31"/>
      <c r="K21" s="31"/>
      <c r="L21" s="31"/>
      <c r="M21" s="31"/>
      <c r="N21" s="31"/>
    </row>
    <row r="22" spans="1:14" ht="24.95" customHeight="1" x14ac:dyDescent="0.25">
      <c r="A22" s="29"/>
      <c r="B22" s="28">
        <v>72</v>
      </c>
      <c r="C22" s="29"/>
      <c r="D22" s="60" t="s">
        <v>30</v>
      </c>
      <c r="E22" s="30">
        <f t="shared" si="4"/>
        <v>0</v>
      </c>
      <c r="F22" s="30">
        <f t="shared" si="4"/>
        <v>0</v>
      </c>
      <c r="G22" s="30">
        <f t="shared" si="5"/>
        <v>0</v>
      </c>
      <c r="H22" s="30">
        <f t="shared" si="5"/>
        <v>0</v>
      </c>
      <c r="I22" s="31"/>
      <c r="J22" s="31"/>
      <c r="K22" s="31"/>
      <c r="L22" s="31"/>
      <c r="M22" s="31"/>
      <c r="N22" s="31"/>
    </row>
    <row r="23" spans="1:14" x14ac:dyDescent="0.25">
      <c r="A23" s="38"/>
      <c r="B23" s="25"/>
      <c r="C23" s="39">
        <v>71</v>
      </c>
      <c r="D23" s="40" t="s">
        <v>31</v>
      </c>
      <c r="E23" s="41">
        <v>0</v>
      </c>
      <c r="F23" s="41">
        <v>0</v>
      </c>
      <c r="G23" s="41">
        <v>0</v>
      </c>
      <c r="H23" s="42">
        <v>0</v>
      </c>
      <c r="I23" s="43"/>
      <c r="J23" s="43"/>
      <c r="K23" s="43"/>
      <c r="L23" s="43"/>
      <c r="M23" s="43"/>
      <c r="N23" s="43"/>
    </row>
    <row r="24" spans="1:14" ht="42.6" customHeight="1" x14ac:dyDescent="0.25">
      <c r="A24" s="76"/>
      <c r="B24" s="77"/>
      <c r="C24" s="78"/>
      <c r="D24" s="79"/>
      <c r="E24" s="80"/>
      <c r="F24" s="80"/>
      <c r="G24" s="80"/>
      <c r="H24" s="75"/>
      <c r="I24" s="43"/>
      <c r="J24" s="43"/>
      <c r="K24" s="43"/>
      <c r="L24" s="43"/>
      <c r="M24" s="43"/>
      <c r="N24" s="43"/>
    </row>
    <row r="25" spans="1:14" ht="16.149999999999999" customHeight="1" x14ac:dyDescent="0.25">
      <c r="A25" s="167" t="s">
        <v>55</v>
      </c>
      <c r="B25" s="168"/>
      <c r="C25" s="168"/>
      <c r="D25" s="168"/>
      <c r="E25" s="168"/>
      <c r="F25" s="168"/>
      <c r="G25" s="168"/>
      <c r="H25" s="169"/>
      <c r="I25" s="43"/>
      <c r="J25" s="43"/>
      <c r="K25" s="43"/>
      <c r="L25" s="43"/>
      <c r="M25" s="43"/>
      <c r="N25" s="43"/>
    </row>
    <row r="26" spans="1:14" ht="36" x14ac:dyDescent="0.25">
      <c r="A26" s="72" t="s">
        <v>14</v>
      </c>
      <c r="B26" s="73" t="s">
        <v>15</v>
      </c>
      <c r="C26" s="24" t="s">
        <v>16</v>
      </c>
      <c r="D26" s="53" t="s">
        <v>17</v>
      </c>
      <c r="E26" s="23" t="s">
        <v>76</v>
      </c>
      <c r="F26" s="23" t="s">
        <v>52</v>
      </c>
      <c r="G26" s="72" t="s">
        <v>0</v>
      </c>
      <c r="H26" s="72" t="s">
        <v>53</v>
      </c>
    </row>
    <row r="27" spans="1:14" ht="20.25" customHeight="1" x14ac:dyDescent="0.25">
      <c r="A27" s="36">
        <v>9</v>
      </c>
      <c r="B27" s="28"/>
      <c r="C27" s="28"/>
      <c r="D27" s="52" t="s">
        <v>32</v>
      </c>
      <c r="E27" s="37">
        <f>SUM(E28)</f>
        <v>4000</v>
      </c>
      <c r="F27" s="37">
        <f>SUM(F28)</f>
        <v>3000</v>
      </c>
      <c r="G27" s="37">
        <f t="shared" ref="G27:H28" si="6">SUM(G28)</f>
        <v>0</v>
      </c>
      <c r="H27" s="37">
        <f t="shared" si="6"/>
        <v>0</v>
      </c>
      <c r="I27" s="31"/>
      <c r="J27" s="31"/>
      <c r="K27" s="31"/>
      <c r="L27" s="31"/>
      <c r="M27" s="31"/>
      <c r="N27" s="31"/>
    </row>
    <row r="28" spans="1:14" ht="24.95" customHeight="1" x14ac:dyDescent="0.25">
      <c r="A28" s="29"/>
      <c r="B28" s="28">
        <v>92</v>
      </c>
      <c r="C28" s="29"/>
      <c r="D28" s="44" t="s">
        <v>77</v>
      </c>
      <c r="E28" s="30">
        <f>SUM(E29:E32)</f>
        <v>4000</v>
      </c>
      <c r="F28" s="30">
        <f>SUM(F29:F32)</f>
        <v>3000</v>
      </c>
      <c r="G28" s="30">
        <f t="shared" si="6"/>
        <v>0</v>
      </c>
      <c r="H28" s="30">
        <f t="shared" si="6"/>
        <v>0</v>
      </c>
      <c r="I28" s="31"/>
      <c r="J28" s="31"/>
      <c r="K28" s="31"/>
      <c r="L28" s="31"/>
      <c r="M28" s="31"/>
      <c r="N28" s="31"/>
    </row>
    <row r="29" spans="1:14" x14ac:dyDescent="0.25">
      <c r="A29" s="38"/>
      <c r="B29" s="45"/>
      <c r="C29" s="33">
        <v>93</v>
      </c>
      <c r="D29" s="40" t="s">
        <v>58</v>
      </c>
      <c r="E29" s="41">
        <v>900</v>
      </c>
      <c r="F29" s="41">
        <v>2500</v>
      </c>
      <c r="G29" s="41"/>
      <c r="H29" s="42"/>
      <c r="I29" s="43"/>
      <c r="J29" s="43"/>
      <c r="K29" s="43"/>
      <c r="L29" s="43"/>
      <c r="M29" s="43"/>
      <c r="N29" s="43"/>
    </row>
    <row r="30" spans="1:14" x14ac:dyDescent="0.25">
      <c r="A30" s="32"/>
      <c r="B30" s="32"/>
      <c r="C30" s="33">
        <v>94</v>
      </c>
      <c r="D30" s="59" t="s">
        <v>67</v>
      </c>
      <c r="E30" s="30">
        <v>1800</v>
      </c>
      <c r="F30" s="30">
        <v>0</v>
      </c>
      <c r="G30" s="30"/>
      <c r="H30" s="30"/>
      <c r="I30" s="31"/>
      <c r="J30" s="31"/>
      <c r="K30" s="31"/>
      <c r="L30" s="31"/>
      <c r="M30" s="31"/>
      <c r="N30" s="31"/>
    </row>
    <row r="31" spans="1:14" x14ac:dyDescent="0.25">
      <c r="A31" s="32"/>
      <c r="B31" s="32"/>
      <c r="C31" s="33">
        <v>95</v>
      </c>
      <c r="D31" s="40" t="s">
        <v>93</v>
      </c>
      <c r="E31" s="30">
        <v>1000</v>
      </c>
      <c r="F31" s="30">
        <v>0</v>
      </c>
      <c r="G31" s="30"/>
      <c r="H31" s="30"/>
      <c r="I31" s="31"/>
      <c r="J31" s="31"/>
      <c r="K31" s="31"/>
      <c r="L31" s="31"/>
      <c r="M31" s="31"/>
      <c r="N31" s="31"/>
    </row>
    <row r="32" spans="1:14" x14ac:dyDescent="0.25">
      <c r="A32" s="32"/>
      <c r="B32" s="34"/>
      <c r="C32" s="33">
        <v>96</v>
      </c>
      <c r="D32" s="40" t="s">
        <v>57</v>
      </c>
      <c r="E32" s="30">
        <v>300</v>
      </c>
      <c r="F32" s="30">
        <v>500</v>
      </c>
      <c r="G32" s="30"/>
      <c r="H32" s="30"/>
      <c r="I32" s="31"/>
      <c r="J32" s="31"/>
      <c r="K32" s="31"/>
      <c r="L32" s="31"/>
      <c r="M32" s="31"/>
      <c r="N32" s="31"/>
    </row>
    <row r="33" spans="1:14" x14ac:dyDescent="0.25">
      <c r="A33" s="101"/>
      <c r="B33" s="102"/>
      <c r="C33" s="103"/>
      <c r="D33" s="104"/>
      <c r="E33" s="105"/>
      <c r="F33" s="105"/>
      <c r="G33" s="105"/>
      <c r="H33" s="105"/>
      <c r="I33" s="31"/>
      <c r="J33" s="31"/>
      <c r="K33" s="31"/>
      <c r="L33" s="31"/>
      <c r="M33" s="31"/>
      <c r="N33" s="31"/>
    </row>
    <row r="34" spans="1:14" ht="33.75" customHeight="1" x14ac:dyDescent="0.25">
      <c r="A34" s="170" t="s">
        <v>90</v>
      </c>
      <c r="B34" s="171"/>
      <c r="C34" s="171"/>
      <c r="D34" s="171"/>
      <c r="E34" s="171"/>
      <c r="F34" s="171"/>
      <c r="G34" s="171"/>
      <c r="H34" s="171"/>
    </row>
    <row r="35" spans="1:14" ht="38.25" x14ac:dyDescent="0.25">
      <c r="A35" s="100" t="s">
        <v>14</v>
      </c>
      <c r="B35" s="24" t="s">
        <v>15</v>
      </c>
      <c r="C35" s="24" t="s">
        <v>16</v>
      </c>
      <c r="D35" s="53" t="s">
        <v>34</v>
      </c>
      <c r="E35" s="23" t="s">
        <v>76</v>
      </c>
      <c r="F35" s="23" t="s">
        <v>52</v>
      </c>
      <c r="G35" s="72" t="s">
        <v>0</v>
      </c>
      <c r="H35" s="72" t="s">
        <v>53</v>
      </c>
    </row>
    <row r="36" spans="1:14" ht="20.25" customHeight="1" x14ac:dyDescent="0.25">
      <c r="A36" s="25">
        <v>3</v>
      </c>
      <c r="B36" s="25"/>
      <c r="C36" s="25"/>
      <c r="D36" s="54" t="s">
        <v>33</v>
      </c>
      <c r="E36" s="27">
        <f>SUM(E37+E42+E52+E55+E58)</f>
        <v>1600429</v>
      </c>
      <c r="F36" s="27">
        <f>SUM(F37+F42+F52+F55+F58)</f>
        <v>1871931</v>
      </c>
      <c r="G36" s="27">
        <f t="shared" ref="G36:H36" si="7">SUM(G37+G42+G52+G55+G58)</f>
        <v>1871431</v>
      </c>
      <c r="H36" s="27">
        <f t="shared" si="7"/>
        <v>1871431</v>
      </c>
    </row>
    <row r="37" spans="1:14" ht="24.95" customHeight="1" x14ac:dyDescent="0.25">
      <c r="A37" s="25"/>
      <c r="B37" s="25">
        <v>31</v>
      </c>
      <c r="C37" s="25"/>
      <c r="D37" s="54" t="s">
        <v>35</v>
      </c>
      <c r="E37" s="27">
        <f>SUM(E38:E41)</f>
        <v>1433096</v>
      </c>
      <c r="F37" s="27">
        <f t="shared" ref="F37:H37" si="8">SUM(F38:F41)</f>
        <v>1609857</v>
      </c>
      <c r="G37" s="27">
        <f t="shared" si="8"/>
        <v>1609857</v>
      </c>
      <c r="H37" s="27">
        <f t="shared" si="8"/>
        <v>1609857</v>
      </c>
    </row>
    <row r="38" spans="1:14" x14ac:dyDescent="0.25">
      <c r="A38" s="46"/>
      <c r="B38" s="46"/>
      <c r="C38" s="47">
        <v>11</v>
      </c>
      <c r="D38" s="55" t="s">
        <v>50</v>
      </c>
      <c r="E38" s="61">
        <v>87506</v>
      </c>
      <c r="F38" s="61">
        <v>102107</v>
      </c>
      <c r="G38" s="61">
        <v>102107</v>
      </c>
      <c r="H38" s="61">
        <v>102107</v>
      </c>
    </row>
    <row r="39" spans="1:14" x14ac:dyDescent="0.25">
      <c r="A39" s="46"/>
      <c r="B39" s="46"/>
      <c r="C39" s="47">
        <v>43</v>
      </c>
      <c r="D39" s="55" t="s">
        <v>36</v>
      </c>
      <c r="E39" s="61">
        <v>35840</v>
      </c>
      <c r="F39" s="61">
        <v>38500</v>
      </c>
      <c r="G39" s="61">
        <v>38500</v>
      </c>
      <c r="H39" s="61">
        <v>38500</v>
      </c>
    </row>
    <row r="40" spans="1:14" x14ac:dyDescent="0.25">
      <c r="A40" s="46"/>
      <c r="B40" s="46"/>
      <c r="C40" s="47">
        <v>53</v>
      </c>
      <c r="D40" s="55" t="s">
        <v>20</v>
      </c>
      <c r="E40" s="61">
        <v>1307950</v>
      </c>
      <c r="F40" s="61">
        <v>1469250</v>
      </c>
      <c r="G40" s="61">
        <v>1469250</v>
      </c>
      <c r="H40" s="61">
        <v>1469250</v>
      </c>
    </row>
    <row r="41" spans="1:14" x14ac:dyDescent="0.25">
      <c r="A41" s="46"/>
      <c r="B41" s="46"/>
      <c r="C41" s="47">
        <v>94</v>
      </c>
      <c r="D41" s="55" t="s">
        <v>78</v>
      </c>
      <c r="E41" s="61">
        <v>1800</v>
      </c>
      <c r="F41" s="61">
        <v>0</v>
      </c>
      <c r="G41" s="61">
        <v>0</v>
      </c>
      <c r="H41" s="61">
        <v>0</v>
      </c>
    </row>
    <row r="42" spans="1:14" ht="24.95" customHeight="1" x14ac:dyDescent="0.25">
      <c r="A42" s="48"/>
      <c r="B42" s="48">
        <v>32</v>
      </c>
      <c r="C42" s="49"/>
      <c r="D42" s="58" t="s">
        <v>37</v>
      </c>
      <c r="E42" s="27">
        <f>SUM(E43:E51)</f>
        <v>147933</v>
      </c>
      <c r="F42" s="27">
        <f>SUM(F43:F51)</f>
        <v>233524</v>
      </c>
      <c r="G42" s="27">
        <f>SUM(G43:G49)</f>
        <v>233024</v>
      </c>
      <c r="H42" s="27">
        <f>SUM(H43:H49)</f>
        <v>233024</v>
      </c>
    </row>
    <row r="43" spans="1:14" x14ac:dyDescent="0.25">
      <c r="A43" s="46"/>
      <c r="B43" s="46"/>
      <c r="C43" s="47">
        <v>12</v>
      </c>
      <c r="D43" s="55" t="s">
        <v>94</v>
      </c>
      <c r="E43" s="61">
        <v>81719</v>
      </c>
      <c r="F43" s="61">
        <v>88350</v>
      </c>
      <c r="G43" s="61">
        <v>88350</v>
      </c>
      <c r="H43" s="61">
        <v>88350</v>
      </c>
    </row>
    <row r="44" spans="1:14" x14ac:dyDescent="0.25">
      <c r="A44" s="46"/>
      <c r="B44" s="46"/>
      <c r="C44" s="47">
        <v>11</v>
      </c>
      <c r="D44" s="55" t="s">
        <v>95</v>
      </c>
      <c r="E44" s="61">
        <v>5776</v>
      </c>
      <c r="F44" s="61">
        <v>9786</v>
      </c>
      <c r="G44" s="61">
        <v>9786</v>
      </c>
      <c r="H44" s="61">
        <v>9786</v>
      </c>
    </row>
    <row r="45" spans="1:14" x14ac:dyDescent="0.25">
      <c r="A45" s="46"/>
      <c r="B45" s="46"/>
      <c r="C45" s="47">
        <v>31</v>
      </c>
      <c r="D45" s="55" t="s">
        <v>25</v>
      </c>
      <c r="E45" s="61">
        <v>2100</v>
      </c>
      <c r="F45" s="61">
        <v>2100</v>
      </c>
      <c r="G45" s="61">
        <v>2100</v>
      </c>
      <c r="H45" s="61">
        <v>2100</v>
      </c>
    </row>
    <row r="46" spans="1:14" x14ac:dyDescent="0.25">
      <c r="A46" s="46"/>
      <c r="B46" s="46"/>
      <c r="C46" s="47">
        <v>43</v>
      </c>
      <c r="D46" s="55" t="s">
        <v>36</v>
      </c>
      <c r="E46" s="61">
        <v>35450</v>
      </c>
      <c r="F46" s="61">
        <v>25000</v>
      </c>
      <c r="G46" s="61">
        <v>25000</v>
      </c>
      <c r="H46" s="61">
        <v>25000</v>
      </c>
    </row>
    <row r="47" spans="1:14" x14ac:dyDescent="0.25">
      <c r="A47" s="46"/>
      <c r="B47" s="46"/>
      <c r="C47" s="47">
        <v>53</v>
      </c>
      <c r="D47" s="55" t="s">
        <v>20</v>
      </c>
      <c r="E47" s="61">
        <v>21050</v>
      </c>
      <c r="F47" s="61">
        <v>106750</v>
      </c>
      <c r="G47" s="61">
        <v>106750</v>
      </c>
      <c r="H47" s="61">
        <v>106750</v>
      </c>
    </row>
    <row r="48" spans="1:14" x14ac:dyDescent="0.25">
      <c r="A48" s="46"/>
      <c r="B48" s="46"/>
      <c r="C48" s="47">
        <v>54</v>
      </c>
      <c r="D48" s="55" t="s">
        <v>21</v>
      </c>
      <c r="E48" s="61">
        <v>338</v>
      </c>
      <c r="F48" s="61">
        <v>338</v>
      </c>
      <c r="G48" s="61">
        <v>338</v>
      </c>
      <c r="H48" s="61">
        <v>338</v>
      </c>
    </row>
    <row r="49" spans="1:8" x14ac:dyDescent="0.25">
      <c r="A49" s="46"/>
      <c r="B49" s="46"/>
      <c r="C49" s="47">
        <v>61</v>
      </c>
      <c r="D49" s="55" t="s">
        <v>26</v>
      </c>
      <c r="E49" s="61">
        <v>700</v>
      </c>
      <c r="F49" s="61">
        <v>700</v>
      </c>
      <c r="G49" s="61">
        <v>700</v>
      </c>
      <c r="H49" s="61">
        <v>700</v>
      </c>
    </row>
    <row r="50" spans="1:8" x14ac:dyDescent="0.25">
      <c r="A50" s="46"/>
      <c r="B50" s="46"/>
      <c r="C50" s="47">
        <v>95</v>
      </c>
      <c r="D50" s="55" t="s">
        <v>79</v>
      </c>
      <c r="E50" s="61">
        <v>500</v>
      </c>
      <c r="F50" s="61">
        <v>0</v>
      </c>
      <c r="G50" s="61">
        <v>0</v>
      </c>
      <c r="H50" s="61">
        <v>0</v>
      </c>
    </row>
    <row r="51" spans="1:8" x14ac:dyDescent="0.25">
      <c r="A51" s="46"/>
      <c r="B51" s="46"/>
      <c r="C51" s="47">
        <v>96</v>
      </c>
      <c r="D51" s="55" t="s">
        <v>57</v>
      </c>
      <c r="E51" s="61">
        <v>300</v>
      </c>
      <c r="F51" s="61">
        <v>500</v>
      </c>
      <c r="G51" s="61">
        <v>0</v>
      </c>
      <c r="H51" s="61">
        <v>0</v>
      </c>
    </row>
    <row r="52" spans="1:8" ht="24.95" customHeight="1" x14ac:dyDescent="0.25">
      <c r="A52" s="48"/>
      <c r="B52" s="48">
        <v>34</v>
      </c>
      <c r="C52" s="49"/>
      <c r="D52" s="58" t="s">
        <v>38</v>
      </c>
      <c r="E52" s="27">
        <f>SUM(E53:E54)</f>
        <v>3200</v>
      </c>
      <c r="F52" s="27">
        <f>SUM(F53:F54)</f>
        <v>2450</v>
      </c>
      <c r="G52" s="27">
        <f>SUM(G53:G54)</f>
        <v>2450</v>
      </c>
      <c r="H52" s="27">
        <f>SUM(H53:H54)</f>
        <v>2450</v>
      </c>
    </row>
    <row r="53" spans="1:8" x14ac:dyDescent="0.25">
      <c r="A53" s="46"/>
      <c r="B53" s="46"/>
      <c r="C53" s="47">
        <v>12</v>
      </c>
      <c r="D53" s="55" t="s">
        <v>94</v>
      </c>
      <c r="E53" s="61">
        <v>400</v>
      </c>
      <c r="F53" s="61">
        <v>450</v>
      </c>
      <c r="G53" s="61">
        <v>450</v>
      </c>
      <c r="H53" s="61">
        <v>450</v>
      </c>
    </row>
    <row r="54" spans="1:8" x14ac:dyDescent="0.25">
      <c r="A54" s="46"/>
      <c r="B54" s="46"/>
      <c r="C54" s="47">
        <v>53</v>
      </c>
      <c r="D54" s="55" t="s">
        <v>20</v>
      </c>
      <c r="E54" s="61">
        <v>2800</v>
      </c>
      <c r="F54" s="61">
        <v>2000</v>
      </c>
      <c r="G54" s="61">
        <v>2000</v>
      </c>
      <c r="H54" s="61">
        <v>2000</v>
      </c>
    </row>
    <row r="55" spans="1:8" ht="24.95" customHeight="1" x14ac:dyDescent="0.25">
      <c r="A55" s="48"/>
      <c r="B55" s="48">
        <v>37</v>
      </c>
      <c r="C55" s="49"/>
      <c r="D55" s="93" t="s">
        <v>87</v>
      </c>
      <c r="E55" s="27">
        <f>SUM(E56:E57)</f>
        <v>16200</v>
      </c>
      <c r="F55" s="27">
        <f>SUM(F56:F57)</f>
        <v>25100</v>
      </c>
      <c r="G55" s="27">
        <f>SUM(G56:G57)</f>
        <v>25100</v>
      </c>
      <c r="H55" s="27">
        <f>SUM(H56:H57)</f>
        <v>25100</v>
      </c>
    </row>
    <row r="56" spans="1:8" x14ac:dyDescent="0.25">
      <c r="A56" s="46"/>
      <c r="B56" s="46"/>
      <c r="C56" s="47">
        <v>31</v>
      </c>
      <c r="D56" s="55" t="s">
        <v>25</v>
      </c>
      <c r="E56" s="61">
        <v>100</v>
      </c>
      <c r="F56" s="61">
        <v>100</v>
      </c>
      <c r="G56" s="61">
        <v>100</v>
      </c>
      <c r="H56" s="61">
        <v>100</v>
      </c>
    </row>
    <row r="57" spans="1:8" ht="13.9" customHeight="1" x14ac:dyDescent="0.25">
      <c r="A57" s="46"/>
      <c r="B57" s="46"/>
      <c r="C57" s="47">
        <v>53</v>
      </c>
      <c r="D57" s="55" t="s">
        <v>20</v>
      </c>
      <c r="E57" s="61">
        <v>16100</v>
      </c>
      <c r="F57" s="61">
        <v>25000</v>
      </c>
      <c r="G57" s="61">
        <v>25000</v>
      </c>
      <c r="H57" s="61">
        <v>25000</v>
      </c>
    </row>
    <row r="58" spans="1:8" ht="24.95" customHeight="1" x14ac:dyDescent="0.25">
      <c r="A58" s="48"/>
      <c r="B58" s="48">
        <v>38</v>
      </c>
      <c r="C58" s="49"/>
      <c r="D58" s="58" t="s">
        <v>88</v>
      </c>
      <c r="E58" s="27">
        <f>E59</f>
        <v>0</v>
      </c>
      <c r="F58" s="27">
        <f>F59</f>
        <v>1000</v>
      </c>
      <c r="G58" s="27">
        <f t="shared" ref="G58:H58" si="9">G59</f>
        <v>1000</v>
      </c>
      <c r="H58" s="27">
        <f t="shared" si="9"/>
        <v>1000</v>
      </c>
    </row>
    <row r="59" spans="1:8" ht="13.9" customHeight="1" x14ac:dyDescent="0.25">
      <c r="A59" s="46"/>
      <c r="B59" s="46"/>
      <c r="C59" s="47">
        <v>53</v>
      </c>
      <c r="D59" s="55" t="s">
        <v>20</v>
      </c>
      <c r="E59" s="61">
        <v>0</v>
      </c>
      <c r="F59" s="61">
        <v>1000</v>
      </c>
      <c r="G59" s="61">
        <v>1000</v>
      </c>
      <c r="H59" s="61">
        <v>1000</v>
      </c>
    </row>
    <row r="60" spans="1:8" ht="20.25" customHeight="1" x14ac:dyDescent="0.25">
      <c r="A60" s="50">
        <v>4</v>
      </c>
      <c r="B60" s="51"/>
      <c r="C60" s="51"/>
      <c r="D60" s="56" t="s">
        <v>6</v>
      </c>
      <c r="E60" s="27">
        <f>E61</f>
        <v>27177</v>
      </c>
      <c r="F60" s="27">
        <f>F61</f>
        <v>19807</v>
      </c>
      <c r="G60" s="27">
        <f>G61</f>
        <v>17307</v>
      </c>
      <c r="H60" s="27">
        <f>H61</f>
        <v>17307</v>
      </c>
    </row>
    <row r="61" spans="1:8" ht="24.95" customHeight="1" x14ac:dyDescent="0.25">
      <c r="A61" s="25"/>
      <c r="B61" s="25">
        <v>42</v>
      </c>
      <c r="C61" s="25"/>
      <c r="D61" s="81" t="s">
        <v>59</v>
      </c>
      <c r="E61" s="27">
        <f>SUM(E62:E70)</f>
        <v>27177</v>
      </c>
      <c r="F61" s="27">
        <f>SUM(F62:F70)</f>
        <v>19807</v>
      </c>
      <c r="G61" s="27">
        <f>SUM(G62:G68)</f>
        <v>17307</v>
      </c>
      <c r="H61" s="27">
        <f>SUM(H62:H68)</f>
        <v>17307</v>
      </c>
    </row>
    <row r="62" spans="1:8" x14ac:dyDescent="0.25">
      <c r="A62" s="38"/>
      <c r="B62" s="38"/>
      <c r="C62" s="47">
        <v>12</v>
      </c>
      <c r="D62" s="55" t="s">
        <v>94</v>
      </c>
      <c r="E62" s="61">
        <v>4400</v>
      </c>
      <c r="F62" s="61">
        <v>4200</v>
      </c>
      <c r="G62" s="61">
        <v>4200</v>
      </c>
      <c r="H62" s="61">
        <v>4200</v>
      </c>
    </row>
    <row r="63" spans="1:8" x14ac:dyDescent="0.25">
      <c r="A63" s="38"/>
      <c r="B63" s="38"/>
      <c r="C63" s="47">
        <v>11</v>
      </c>
      <c r="D63" s="55" t="s">
        <v>95</v>
      </c>
      <c r="E63" s="61">
        <v>1147</v>
      </c>
      <c r="F63" s="61">
        <v>1107</v>
      </c>
      <c r="G63" s="61">
        <v>1107</v>
      </c>
      <c r="H63" s="61">
        <v>1107</v>
      </c>
    </row>
    <row r="64" spans="1:8" x14ac:dyDescent="0.25">
      <c r="A64" s="46"/>
      <c r="B64" s="46"/>
      <c r="C64" s="47">
        <v>31</v>
      </c>
      <c r="D64" s="55" t="s">
        <v>25</v>
      </c>
      <c r="E64" s="61">
        <v>5900</v>
      </c>
      <c r="F64" s="61">
        <v>4300</v>
      </c>
      <c r="G64" s="61">
        <v>4300</v>
      </c>
      <c r="H64" s="61">
        <v>4300</v>
      </c>
    </row>
    <row r="65" spans="1:8" x14ac:dyDescent="0.25">
      <c r="A65" s="46"/>
      <c r="B65" s="46"/>
      <c r="C65" s="47">
        <v>43</v>
      </c>
      <c r="D65" s="55" t="s">
        <v>36</v>
      </c>
      <c r="E65" s="61">
        <v>2110</v>
      </c>
      <c r="F65" s="61">
        <v>500</v>
      </c>
      <c r="G65" s="61">
        <v>500</v>
      </c>
      <c r="H65" s="61">
        <v>500</v>
      </c>
    </row>
    <row r="66" spans="1:8" ht="14.45" customHeight="1" x14ac:dyDescent="0.25">
      <c r="A66" s="46"/>
      <c r="B66" s="46"/>
      <c r="C66" s="47">
        <v>53</v>
      </c>
      <c r="D66" s="55" t="s">
        <v>20</v>
      </c>
      <c r="E66" s="61">
        <v>11100</v>
      </c>
      <c r="F66" s="61">
        <v>6000</v>
      </c>
      <c r="G66" s="61">
        <v>6000</v>
      </c>
      <c r="H66" s="61">
        <v>6000</v>
      </c>
    </row>
    <row r="67" spans="1:8" x14ac:dyDescent="0.25">
      <c r="A67" s="46"/>
      <c r="B67" s="46"/>
      <c r="C67" s="47">
        <v>54</v>
      </c>
      <c r="D67" s="55" t="s">
        <v>21</v>
      </c>
      <c r="E67" s="61">
        <v>400</v>
      </c>
      <c r="F67" s="61">
        <v>400</v>
      </c>
      <c r="G67" s="61">
        <v>400</v>
      </c>
      <c r="H67" s="61">
        <v>400</v>
      </c>
    </row>
    <row r="68" spans="1:8" x14ac:dyDescent="0.25">
      <c r="A68" s="46"/>
      <c r="B68" s="46"/>
      <c r="C68" s="47">
        <v>61</v>
      </c>
      <c r="D68" s="55" t="s">
        <v>26</v>
      </c>
      <c r="E68" s="61">
        <v>720</v>
      </c>
      <c r="F68" s="61">
        <v>800</v>
      </c>
      <c r="G68" s="61">
        <v>800</v>
      </c>
      <c r="H68" s="61">
        <v>800</v>
      </c>
    </row>
    <row r="69" spans="1:8" x14ac:dyDescent="0.25">
      <c r="A69" s="46"/>
      <c r="B69" s="46"/>
      <c r="C69" s="47">
        <v>93</v>
      </c>
      <c r="D69" s="55" t="s">
        <v>58</v>
      </c>
      <c r="E69" s="61">
        <v>900</v>
      </c>
      <c r="F69" s="61">
        <v>2500</v>
      </c>
      <c r="G69" s="61">
        <v>0</v>
      </c>
      <c r="H69" s="61">
        <v>0</v>
      </c>
    </row>
    <row r="70" spans="1:8" x14ac:dyDescent="0.25">
      <c r="A70" s="46"/>
      <c r="B70" s="46"/>
      <c r="C70" s="47">
        <v>95</v>
      </c>
      <c r="D70" s="55" t="s">
        <v>79</v>
      </c>
      <c r="E70" s="61">
        <v>500</v>
      </c>
      <c r="F70" s="61">
        <v>0</v>
      </c>
      <c r="G70" s="61">
        <v>0</v>
      </c>
      <c r="H70" s="61">
        <v>0</v>
      </c>
    </row>
    <row r="71" spans="1:8" ht="27.6" customHeight="1" x14ac:dyDescent="0.25">
      <c r="A71" s="172" t="s">
        <v>40</v>
      </c>
      <c r="B71" s="173"/>
      <c r="C71" s="173"/>
      <c r="D71" s="173"/>
      <c r="E71" s="94">
        <f>E36+E60</f>
        <v>1627606</v>
      </c>
      <c r="F71" s="94">
        <f>F36+F60</f>
        <v>1891738</v>
      </c>
      <c r="G71" s="94">
        <f>G36+G60</f>
        <v>1888738</v>
      </c>
      <c r="H71" s="94">
        <f>H36+H60</f>
        <v>1888738</v>
      </c>
    </row>
    <row r="72" spans="1:8" ht="102" customHeight="1" x14ac:dyDescent="0.25">
      <c r="A72" s="20"/>
      <c r="B72" s="20"/>
      <c r="C72" s="20"/>
    </row>
    <row r="73" spans="1:8" ht="27" customHeight="1" x14ac:dyDescent="0.25">
      <c r="A73" s="165" t="s">
        <v>60</v>
      </c>
      <c r="B73" s="166"/>
      <c r="C73" s="166"/>
      <c r="D73" s="166"/>
      <c r="E73" s="166"/>
      <c r="F73" s="166"/>
      <c r="G73" s="166"/>
      <c r="H73" s="166"/>
    </row>
    <row r="74" spans="1:8" ht="25.5" x14ac:dyDescent="0.25">
      <c r="A74" s="174" t="s">
        <v>39</v>
      </c>
      <c r="B74" s="175"/>
      <c r="C74" s="175"/>
      <c r="D74" s="175"/>
      <c r="E74" s="23" t="s">
        <v>76</v>
      </c>
      <c r="F74" s="23" t="s">
        <v>52</v>
      </c>
      <c r="G74" s="72" t="s">
        <v>0</v>
      </c>
      <c r="H74" s="72" t="s">
        <v>53</v>
      </c>
    </row>
    <row r="75" spans="1:8" ht="27.6" customHeight="1" x14ac:dyDescent="0.25">
      <c r="A75" s="163" t="s">
        <v>61</v>
      </c>
      <c r="B75" s="163"/>
      <c r="C75" s="163"/>
      <c r="D75" s="163"/>
      <c r="E75" s="97">
        <f>E76+E79+E81+E83+E86+E88</f>
        <v>1623606</v>
      </c>
      <c r="F75" s="97">
        <f>F76+F79+F81+F83+F86+F88</f>
        <v>1888738</v>
      </c>
      <c r="G75" s="97">
        <f t="shared" ref="G75:H75" si="10">G76+G79+G81+G83+G86+G88</f>
        <v>1888738</v>
      </c>
      <c r="H75" s="97">
        <f t="shared" si="10"/>
        <v>1888738</v>
      </c>
    </row>
    <row r="76" spans="1:8" ht="14.45" customHeight="1" x14ac:dyDescent="0.25">
      <c r="A76" s="87">
        <v>1</v>
      </c>
      <c r="B76" s="154" t="s">
        <v>50</v>
      </c>
      <c r="C76" s="155"/>
      <c r="D76" s="156"/>
      <c r="E76" s="86">
        <f>E77+E78</f>
        <v>180948</v>
      </c>
      <c r="F76" s="86">
        <f t="shared" ref="F76:H76" si="11">F77+F78</f>
        <v>206000</v>
      </c>
      <c r="G76" s="86">
        <f t="shared" si="11"/>
        <v>206000</v>
      </c>
      <c r="H76" s="86">
        <f t="shared" si="11"/>
        <v>206000</v>
      </c>
    </row>
    <row r="77" spans="1:8" ht="14.45" customHeight="1" x14ac:dyDescent="0.25">
      <c r="A77" s="83">
        <v>12</v>
      </c>
      <c r="B77" s="151" t="s">
        <v>94</v>
      </c>
      <c r="C77" s="152"/>
      <c r="D77" s="153"/>
      <c r="E77" s="86">
        <v>86519</v>
      </c>
      <c r="F77" s="86">
        <v>93000</v>
      </c>
      <c r="G77" s="86">
        <v>93000</v>
      </c>
      <c r="H77" s="86">
        <v>93000</v>
      </c>
    </row>
    <row r="78" spans="1:8" ht="14.45" customHeight="1" x14ac:dyDescent="0.25">
      <c r="A78" s="83">
        <v>11</v>
      </c>
      <c r="B78" s="151" t="s">
        <v>95</v>
      </c>
      <c r="C78" s="152"/>
      <c r="D78" s="153"/>
      <c r="E78" s="86">
        <v>94429</v>
      </c>
      <c r="F78" s="86">
        <v>113000</v>
      </c>
      <c r="G78" s="86">
        <v>113000</v>
      </c>
      <c r="H78" s="86">
        <v>113000</v>
      </c>
    </row>
    <row r="79" spans="1:8" ht="14.45" customHeight="1" x14ac:dyDescent="0.25">
      <c r="A79" s="87">
        <v>3</v>
      </c>
      <c r="B79" s="154" t="s">
        <v>25</v>
      </c>
      <c r="C79" s="155"/>
      <c r="D79" s="156"/>
      <c r="E79" s="86">
        <f>E80</f>
        <v>8100</v>
      </c>
      <c r="F79" s="86">
        <f>F80</f>
        <v>6500</v>
      </c>
      <c r="G79" s="86">
        <f t="shared" ref="G79:H79" si="12">G80</f>
        <v>6500</v>
      </c>
      <c r="H79" s="86">
        <f t="shared" si="12"/>
        <v>6500</v>
      </c>
    </row>
    <row r="80" spans="1:8" ht="14.45" customHeight="1" x14ac:dyDescent="0.25">
      <c r="A80" s="83">
        <v>31</v>
      </c>
      <c r="B80" s="151" t="s">
        <v>25</v>
      </c>
      <c r="C80" s="152"/>
      <c r="D80" s="153"/>
      <c r="E80" s="86">
        <v>8100</v>
      </c>
      <c r="F80" s="86">
        <v>6500</v>
      </c>
      <c r="G80" s="86">
        <v>6500</v>
      </c>
      <c r="H80" s="86">
        <v>6500</v>
      </c>
    </row>
    <row r="81" spans="1:8" ht="14.45" customHeight="1" x14ac:dyDescent="0.25">
      <c r="A81" s="87">
        <v>4</v>
      </c>
      <c r="B81" s="154" t="s">
        <v>36</v>
      </c>
      <c r="C81" s="155"/>
      <c r="D81" s="156"/>
      <c r="E81" s="86">
        <f>E82</f>
        <v>73400</v>
      </c>
      <c r="F81" s="86">
        <f>F82</f>
        <v>64000</v>
      </c>
      <c r="G81" s="86">
        <f t="shared" ref="G81:H81" si="13">G82</f>
        <v>64000</v>
      </c>
      <c r="H81" s="86">
        <f t="shared" si="13"/>
        <v>64000</v>
      </c>
    </row>
    <row r="82" spans="1:8" ht="14.45" customHeight="1" x14ac:dyDescent="0.25">
      <c r="A82" s="83">
        <v>43</v>
      </c>
      <c r="B82" s="151" t="s">
        <v>36</v>
      </c>
      <c r="C82" s="152"/>
      <c r="D82" s="153"/>
      <c r="E82" s="86">
        <v>73400</v>
      </c>
      <c r="F82" s="86">
        <v>64000</v>
      </c>
      <c r="G82" s="86">
        <v>64000</v>
      </c>
      <c r="H82" s="86">
        <v>64000</v>
      </c>
    </row>
    <row r="83" spans="1:8" ht="14.45" customHeight="1" x14ac:dyDescent="0.25">
      <c r="A83" s="87">
        <v>5</v>
      </c>
      <c r="B83" s="154" t="s">
        <v>62</v>
      </c>
      <c r="C83" s="155"/>
      <c r="D83" s="156"/>
      <c r="E83" s="86">
        <f>E84+E85</f>
        <v>1359738</v>
      </c>
      <c r="F83" s="86">
        <f>F84+F85</f>
        <v>1610738</v>
      </c>
      <c r="G83" s="86">
        <f t="shared" ref="G83:H83" si="14">G84+G85</f>
        <v>1610738</v>
      </c>
      <c r="H83" s="86">
        <f t="shared" si="14"/>
        <v>1610738</v>
      </c>
    </row>
    <row r="84" spans="1:8" ht="14.45" customHeight="1" x14ac:dyDescent="0.25">
      <c r="A84" s="83">
        <v>53</v>
      </c>
      <c r="B84" s="151" t="s">
        <v>63</v>
      </c>
      <c r="C84" s="152"/>
      <c r="D84" s="153"/>
      <c r="E84" s="86">
        <v>1359000</v>
      </c>
      <c r="F84" s="86">
        <v>1610000</v>
      </c>
      <c r="G84" s="86">
        <v>1610000</v>
      </c>
      <c r="H84" s="86">
        <v>1610000</v>
      </c>
    </row>
    <row r="85" spans="1:8" ht="14.45" customHeight="1" x14ac:dyDescent="0.25">
      <c r="A85" s="83">
        <v>54</v>
      </c>
      <c r="B85" s="151" t="s">
        <v>64</v>
      </c>
      <c r="C85" s="152"/>
      <c r="D85" s="153"/>
      <c r="E85" s="86">
        <v>738</v>
      </c>
      <c r="F85" s="86">
        <v>738</v>
      </c>
      <c r="G85" s="86">
        <v>738</v>
      </c>
      <c r="H85" s="86">
        <v>738</v>
      </c>
    </row>
    <row r="86" spans="1:8" ht="14.45" customHeight="1" x14ac:dyDescent="0.25">
      <c r="A86" s="87">
        <v>6</v>
      </c>
      <c r="B86" s="154" t="s">
        <v>26</v>
      </c>
      <c r="C86" s="155"/>
      <c r="D86" s="156"/>
      <c r="E86" s="86">
        <f>E87</f>
        <v>1420</v>
      </c>
      <c r="F86" s="86">
        <f>F87</f>
        <v>1500</v>
      </c>
      <c r="G86" s="86">
        <f t="shared" ref="G86:H86" si="15">G87</f>
        <v>1500</v>
      </c>
      <c r="H86" s="86">
        <f t="shared" si="15"/>
        <v>1500</v>
      </c>
    </row>
    <row r="87" spans="1:8" ht="14.45" customHeight="1" x14ac:dyDescent="0.25">
      <c r="A87" s="83">
        <v>61</v>
      </c>
      <c r="B87" s="151" t="s">
        <v>26</v>
      </c>
      <c r="C87" s="152"/>
      <c r="D87" s="153"/>
      <c r="E87" s="86">
        <v>1420</v>
      </c>
      <c r="F87" s="86">
        <v>1500</v>
      </c>
      <c r="G87" s="86">
        <v>1500</v>
      </c>
      <c r="H87" s="86">
        <v>1500</v>
      </c>
    </row>
    <row r="88" spans="1:8" ht="14.45" customHeight="1" x14ac:dyDescent="0.25">
      <c r="A88" s="87">
        <v>7</v>
      </c>
      <c r="B88" s="157" t="s">
        <v>65</v>
      </c>
      <c r="C88" s="158"/>
      <c r="D88" s="159"/>
      <c r="E88" s="86">
        <f>E89</f>
        <v>0</v>
      </c>
      <c r="F88" s="86">
        <f>F89</f>
        <v>0</v>
      </c>
      <c r="G88" s="86">
        <f t="shared" ref="G88:H88" si="16">G89</f>
        <v>0</v>
      </c>
      <c r="H88" s="86">
        <f t="shared" si="16"/>
        <v>0</v>
      </c>
    </row>
    <row r="89" spans="1:8" ht="14.45" customHeight="1" x14ac:dyDescent="0.25">
      <c r="A89" s="83">
        <v>71</v>
      </c>
      <c r="B89" s="160" t="s">
        <v>65</v>
      </c>
      <c r="C89" s="161"/>
      <c r="D89" s="162"/>
      <c r="E89" s="86">
        <v>0</v>
      </c>
      <c r="F89" s="86">
        <v>0</v>
      </c>
      <c r="G89" s="86">
        <v>0</v>
      </c>
      <c r="H89" s="86">
        <v>0</v>
      </c>
    </row>
    <row r="90" spans="1:8" ht="27.6" customHeight="1" x14ac:dyDescent="0.25">
      <c r="A90" s="163" t="s">
        <v>40</v>
      </c>
      <c r="B90" s="163"/>
      <c r="C90" s="163"/>
      <c r="D90" s="163"/>
      <c r="E90" s="98">
        <f>E91+E94+E96+E98+E101+E103+E105</f>
        <v>1627606</v>
      </c>
      <c r="F90" s="98">
        <f>F91+F94+F96+F98+F101+F103+F105</f>
        <v>1891738</v>
      </c>
      <c r="G90" s="98">
        <f>G91+G94+G96+G98+G101+G103+G105</f>
        <v>1888738</v>
      </c>
      <c r="H90" s="98">
        <f>H91+H94+H96+H98+H101+H103+H105</f>
        <v>1888738</v>
      </c>
    </row>
    <row r="91" spans="1:8" ht="14.45" customHeight="1" x14ac:dyDescent="0.25">
      <c r="A91" s="87">
        <v>1</v>
      </c>
      <c r="B91" s="154" t="s">
        <v>50</v>
      </c>
      <c r="C91" s="155"/>
      <c r="D91" s="156"/>
      <c r="E91" s="86">
        <f>E92+E93</f>
        <v>180948</v>
      </c>
      <c r="F91" s="86">
        <f t="shared" ref="F91:H91" si="17">F92+F93</f>
        <v>206000</v>
      </c>
      <c r="G91" s="86">
        <f t="shared" si="17"/>
        <v>206000</v>
      </c>
      <c r="H91" s="86">
        <f t="shared" si="17"/>
        <v>206000</v>
      </c>
    </row>
    <row r="92" spans="1:8" ht="14.45" customHeight="1" x14ac:dyDescent="0.25">
      <c r="A92" s="83">
        <v>12</v>
      </c>
      <c r="B92" s="151" t="s">
        <v>94</v>
      </c>
      <c r="C92" s="152"/>
      <c r="D92" s="153"/>
      <c r="E92" s="86">
        <v>86519</v>
      </c>
      <c r="F92" s="86">
        <v>93000</v>
      </c>
      <c r="G92" s="86">
        <v>93000</v>
      </c>
      <c r="H92" s="86">
        <v>93000</v>
      </c>
    </row>
    <row r="93" spans="1:8" ht="14.45" customHeight="1" x14ac:dyDescent="0.25">
      <c r="A93" s="83">
        <v>11</v>
      </c>
      <c r="B93" s="151" t="s">
        <v>95</v>
      </c>
      <c r="C93" s="152"/>
      <c r="D93" s="153"/>
      <c r="E93" s="86">
        <v>94429</v>
      </c>
      <c r="F93" s="86">
        <v>113000</v>
      </c>
      <c r="G93" s="86">
        <v>113000</v>
      </c>
      <c r="H93" s="86">
        <v>113000</v>
      </c>
    </row>
    <row r="94" spans="1:8" ht="14.45" customHeight="1" x14ac:dyDescent="0.25">
      <c r="A94" s="87">
        <v>3</v>
      </c>
      <c r="B94" s="154" t="s">
        <v>25</v>
      </c>
      <c r="C94" s="155"/>
      <c r="D94" s="156"/>
      <c r="E94" s="86">
        <f>E95</f>
        <v>8100</v>
      </c>
      <c r="F94" s="86">
        <f>F95</f>
        <v>6500</v>
      </c>
      <c r="G94" s="86">
        <f t="shared" ref="G94:H94" si="18">G95</f>
        <v>6500</v>
      </c>
      <c r="H94" s="86">
        <f t="shared" si="18"/>
        <v>6500</v>
      </c>
    </row>
    <row r="95" spans="1:8" ht="14.45" customHeight="1" x14ac:dyDescent="0.25">
      <c r="A95" s="83">
        <v>31</v>
      </c>
      <c r="B95" s="151" t="s">
        <v>25</v>
      </c>
      <c r="C95" s="152"/>
      <c r="D95" s="153"/>
      <c r="E95" s="86">
        <v>8100</v>
      </c>
      <c r="F95" s="86">
        <v>6500</v>
      </c>
      <c r="G95" s="86">
        <v>6500</v>
      </c>
      <c r="H95" s="86">
        <v>6500</v>
      </c>
    </row>
    <row r="96" spans="1:8" ht="14.45" customHeight="1" x14ac:dyDescent="0.25">
      <c r="A96" s="87">
        <v>4</v>
      </c>
      <c r="B96" s="154" t="s">
        <v>36</v>
      </c>
      <c r="C96" s="155"/>
      <c r="D96" s="156"/>
      <c r="E96" s="86">
        <f>E97</f>
        <v>73400</v>
      </c>
      <c r="F96" s="86">
        <f>F97</f>
        <v>64000</v>
      </c>
      <c r="G96" s="86">
        <f t="shared" ref="G96:H96" si="19">G97</f>
        <v>64000</v>
      </c>
      <c r="H96" s="86">
        <f t="shared" si="19"/>
        <v>64000</v>
      </c>
    </row>
    <row r="97" spans="1:8" ht="14.45" customHeight="1" x14ac:dyDescent="0.25">
      <c r="A97" s="83">
        <v>43</v>
      </c>
      <c r="B97" s="151" t="s">
        <v>36</v>
      </c>
      <c r="C97" s="152"/>
      <c r="D97" s="153"/>
      <c r="E97" s="86">
        <v>73400</v>
      </c>
      <c r="F97" s="86">
        <v>64000</v>
      </c>
      <c r="G97" s="86">
        <v>64000</v>
      </c>
      <c r="H97" s="86">
        <v>64000</v>
      </c>
    </row>
    <row r="98" spans="1:8" ht="14.45" customHeight="1" x14ac:dyDescent="0.25">
      <c r="A98" s="87">
        <v>5</v>
      </c>
      <c r="B98" s="154" t="s">
        <v>62</v>
      </c>
      <c r="C98" s="155"/>
      <c r="D98" s="156"/>
      <c r="E98" s="86">
        <f>E99+E100</f>
        <v>1359738</v>
      </c>
      <c r="F98" s="86">
        <f>F99+F100</f>
        <v>1610738</v>
      </c>
      <c r="G98" s="86">
        <f t="shared" ref="G98:H98" si="20">G99+G100</f>
        <v>1610738</v>
      </c>
      <c r="H98" s="86">
        <f t="shared" si="20"/>
        <v>1610738</v>
      </c>
    </row>
    <row r="99" spans="1:8" ht="14.45" customHeight="1" x14ac:dyDescent="0.25">
      <c r="A99" s="83">
        <v>53</v>
      </c>
      <c r="B99" s="151" t="s">
        <v>74</v>
      </c>
      <c r="C99" s="152"/>
      <c r="D99" s="153"/>
      <c r="E99" s="86">
        <v>1359000</v>
      </c>
      <c r="F99" s="86">
        <v>1610000</v>
      </c>
      <c r="G99" s="86">
        <v>1610000</v>
      </c>
      <c r="H99" s="86">
        <v>1610000</v>
      </c>
    </row>
    <row r="100" spans="1:8" ht="14.45" customHeight="1" x14ac:dyDescent="0.25">
      <c r="A100" s="83">
        <v>54</v>
      </c>
      <c r="B100" s="151" t="s">
        <v>75</v>
      </c>
      <c r="C100" s="152"/>
      <c r="D100" s="153"/>
      <c r="E100" s="86">
        <v>738</v>
      </c>
      <c r="F100" s="86">
        <v>738</v>
      </c>
      <c r="G100" s="86">
        <v>738</v>
      </c>
      <c r="H100" s="86">
        <v>738</v>
      </c>
    </row>
    <row r="101" spans="1:8" ht="14.45" customHeight="1" x14ac:dyDescent="0.25">
      <c r="A101" s="87">
        <v>6</v>
      </c>
      <c r="B101" s="154" t="s">
        <v>26</v>
      </c>
      <c r="C101" s="155"/>
      <c r="D101" s="156"/>
      <c r="E101" s="86">
        <f>E102</f>
        <v>1420</v>
      </c>
      <c r="F101" s="86">
        <f>F102</f>
        <v>1500</v>
      </c>
      <c r="G101" s="86">
        <f t="shared" ref="G101:H101" si="21">G102</f>
        <v>1500</v>
      </c>
      <c r="H101" s="86">
        <f t="shared" si="21"/>
        <v>1500</v>
      </c>
    </row>
    <row r="102" spans="1:8" ht="14.45" customHeight="1" x14ac:dyDescent="0.25">
      <c r="A102" s="83">
        <v>61</v>
      </c>
      <c r="B102" s="151" t="s">
        <v>26</v>
      </c>
      <c r="C102" s="152"/>
      <c r="D102" s="153"/>
      <c r="E102" s="86">
        <v>1420</v>
      </c>
      <c r="F102" s="86">
        <v>1500</v>
      </c>
      <c r="G102" s="86">
        <v>1500</v>
      </c>
      <c r="H102" s="86">
        <v>1500</v>
      </c>
    </row>
    <row r="103" spans="1:8" ht="14.45" customHeight="1" x14ac:dyDescent="0.25">
      <c r="A103" s="87">
        <v>7</v>
      </c>
      <c r="B103" s="157" t="s">
        <v>65</v>
      </c>
      <c r="C103" s="158"/>
      <c r="D103" s="159"/>
      <c r="E103" s="86">
        <f>E104</f>
        <v>0</v>
      </c>
      <c r="F103" s="86">
        <f>F104</f>
        <v>0</v>
      </c>
      <c r="G103" s="86">
        <f t="shared" ref="G103:H103" si="22">G104</f>
        <v>0</v>
      </c>
      <c r="H103" s="86">
        <f t="shared" si="22"/>
        <v>0</v>
      </c>
    </row>
    <row r="104" spans="1:8" ht="14.45" customHeight="1" x14ac:dyDescent="0.25">
      <c r="A104" s="83">
        <v>71</v>
      </c>
      <c r="B104" s="160" t="s">
        <v>65</v>
      </c>
      <c r="C104" s="161"/>
      <c r="D104" s="162"/>
      <c r="E104" s="86">
        <v>0</v>
      </c>
      <c r="F104" s="86">
        <v>0</v>
      </c>
      <c r="G104" s="86">
        <v>0</v>
      </c>
      <c r="H104" s="86">
        <v>0</v>
      </c>
    </row>
    <row r="105" spans="1:8" ht="14.45" customHeight="1" x14ac:dyDescent="0.25">
      <c r="A105" s="87">
        <v>9</v>
      </c>
      <c r="B105" s="154" t="s">
        <v>66</v>
      </c>
      <c r="C105" s="155"/>
      <c r="D105" s="156"/>
      <c r="E105" s="89">
        <f t="shared" ref="E105:H105" si="23">SUM(E106:E109)</f>
        <v>4000</v>
      </c>
      <c r="F105" s="89">
        <f t="shared" si="23"/>
        <v>3000</v>
      </c>
      <c r="G105" s="89">
        <f t="shared" si="23"/>
        <v>0</v>
      </c>
      <c r="H105" s="89">
        <f t="shared" si="23"/>
        <v>0</v>
      </c>
    </row>
    <row r="106" spans="1:8" ht="14.45" customHeight="1" x14ac:dyDescent="0.25">
      <c r="A106" s="83">
        <v>93</v>
      </c>
      <c r="B106" s="151" t="s">
        <v>58</v>
      </c>
      <c r="C106" s="152"/>
      <c r="D106" s="153"/>
      <c r="E106" s="86">
        <v>900</v>
      </c>
      <c r="F106" s="86">
        <v>2500</v>
      </c>
      <c r="G106" s="86">
        <v>0</v>
      </c>
      <c r="H106" s="86">
        <v>0</v>
      </c>
    </row>
    <row r="107" spans="1:8" ht="14.45" customHeight="1" x14ac:dyDescent="0.25">
      <c r="A107" s="83">
        <v>94</v>
      </c>
      <c r="B107" s="151" t="s">
        <v>67</v>
      </c>
      <c r="C107" s="152"/>
      <c r="D107" s="153"/>
      <c r="E107" s="86">
        <v>1800</v>
      </c>
      <c r="F107" s="86">
        <v>0</v>
      </c>
      <c r="G107" s="86">
        <v>0</v>
      </c>
      <c r="H107" s="86">
        <v>0</v>
      </c>
    </row>
    <row r="108" spans="1:8" ht="14.45" customHeight="1" x14ac:dyDescent="0.25">
      <c r="A108" s="83">
        <v>95</v>
      </c>
      <c r="B108" s="151" t="s">
        <v>79</v>
      </c>
      <c r="C108" s="152"/>
      <c r="D108" s="153"/>
      <c r="E108" s="86">
        <v>1000</v>
      </c>
      <c r="F108" s="86">
        <v>0</v>
      </c>
      <c r="G108" s="86">
        <v>0</v>
      </c>
      <c r="H108" s="86">
        <v>0</v>
      </c>
    </row>
    <row r="109" spans="1:8" ht="14.45" customHeight="1" x14ac:dyDescent="0.25">
      <c r="A109" s="83">
        <v>96</v>
      </c>
      <c r="B109" s="151" t="s">
        <v>57</v>
      </c>
      <c r="C109" s="152"/>
      <c r="D109" s="153"/>
      <c r="E109" s="86">
        <v>300</v>
      </c>
      <c r="F109" s="86">
        <v>500</v>
      </c>
      <c r="G109" s="86">
        <v>0</v>
      </c>
      <c r="H109" s="86">
        <v>0</v>
      </c>
    </row>
    <row r="110" spans="1:8" x14ac:dyDescent="0.25">
      <c r="A110" s="84"/>
      <c r="B110" s="84"/>
      <c r="C110" s="84"/>
      <c r="D110" s="85"/>
      <c r="E110" s="84"/>
      <c r="F110" s="84"/>
      <c r="G110" s="84"/>
      <c r="H110" s="84"/>
    </row>
  </sheetData>
  <mergeCells count="45">
    <mergeCell ref="A75:D75"/>
    <mergeCell ref="B76:D76"/>
    <mergeCell ref="B77:D77"/>
    <mergeCell ref="B79:D79"/>
    <mergeCell ref="A1:N1"/>
    <mergeCell ref="A2:F2"/>
    <mergeCell ref="A3:F3"/>
    <mergeCell ref="A4:H4"/>
    <mergeCell ref="A5:H5"/>
    <mergeCell ref="A25:H25"/>
    <mergeCell ref="A34:H34"/>
    <mergeCell ref="A71:D71"/>
    <mergeCell ref="A73:H73"/>
    <mergeCell ref="A74:D74"/>
    <mergeCell ref="B78:D7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A90:D90"/>
    <mergeCell ref="B91:D91"/>
    <mergeCell ref="B94:D94"/>
    <mergeCell ref="B95:D95"/>
    <mergeCell ref="B92:D92"/>
    <mergeCell ref="B93:D93"/>
    <mergeCell ref="B96:D96"/>
    <mergeCell ref="B97:D97"/>
    <mergeCell ref="B98:D98"/>
    <mergeCell ref="B99:D99"/>
    <mergeCell ref="B100:D100"/>
    <mergeCell ref="B106:D106"/>
    <mergeCell ref="B109:D109"/>
    <mergeCell ref="B101:D101"/>
    <mergeCell ref="B102:D102"/>
    <mergeCell ref="B103:D103"/>
    <mergeCell ref="B104:D104"/>
    <mergeCell ref="B105:D105"/>
    <mergeCell ref="B107:D107"/>
    <mergeCell ref="B108:D108"/>
  </mergeCells>
  <pageMargins left="0.7" right="0.7" top="0.75" bottom="0.75" header="0.3" footer="0.3"/>
  <pageSetup paperSize="9" orientation="portrait" r:id="rId1"/>
  <headerFooter>
    <oddHeader xml:space="preserve">&amp;C&amp;"-,Kurziv"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D8" sqref="D8"/>
    </sheetView>
  </sheetViews>
  <sheetFormatPr defaultRowHeight="15" x14ac:dyDescent="0.25"/>
  <cols>
    <col min="1" max="1" width="31.42578125" customWidth="1"/>
    <col min="2" max="5" width="17.7109375" customWidth="1"/>
  </cols>
  <sheetData>
    <row r="1" spans="1:5" ht="53.25" customHeight="1" x14ac:dyDescent="0.25">
      <c r="A1" s="176" t="s">
        <v>91</v>
      </c>
      <c r="B1" s="177"/>
      <c r="C1" s="177"/>
      <c r="D1" s="177"/>
      <c r="E1" s="177"/>
    </row>
    <row r="2" spans="1:5" ht="22.9" customHeight="1" x14ac:dyDescent="0.25">
      <c r="A2" s="131" t="s">
        <v>73</v>
      </c>
      <c r="B2" s="131"/>
      <c r="C2" s="131"/>
      <c r="D2" s="131"/>
      <c r="E2" s="111"/>
    </row>
    <row r="3" spans="1:5" ht="28.15" customHeight="1" x14ac:dyDescent="0.25">
      <c r="A3" s="131" t="s">
        <v>68</v>
      </c>
      <c r="B3" s="131"/>
      <c r="C3" s="112"/>
      <c r="D3" s="112"/>
      <c r="E3" s="112"/>
    </row>
    <row r="4" spans="1:5" ht="18" x14ac:dyDescent="0.25">
      <c r="A4" s="12"/>
      <c r="B4" s="12"/>
      <c r="C4" s="12"/>
      <c r="D4" s="22"/>
      <c r="E4" s="22"/>
    </row>
    <row r="5" spans="1:5" ht="25.5" customHeight="1" x14ac:dyDescent="0.25">
      <c r="A5" s="23" t="s">
        <v>39</v>
      </c>
      <c r="B5" s="23" t="s">
        <v>76</v>
      </c>
      <c r="C5" s="23" t="s">
        <v>52</v>
      </c>
      <c r="D5" s="23" t="s">
        <v>0</v>
      </c>
      <c r="E5" s="23" t="s">
        <v>53</v>
      </c>
    </row>
    <row r="6" spans="1:5" ht="15.75" customHeight="1" x14ac:dyDescent="0.25">
      <c r="A6" s="26" t="s">
        <v>40</v>
      </c>
      <c r="B6" s="27">
        <f>B7</f>
        <v>1627606</v>
      </c>
      <c r="C6" s="27">
        <f>C7</f>
        <v>1891738</v>
      </c>
      <c r="D6" s="27">
        <f t="shared" ref="D6:E6" si="0">D7</f>
        <v>1888738</v>
      </c>
      <c r="E6" s="27">
        <f t="shared" si="0"/>
        <v>1888738</v>
      </c>
    </row>
    <row r="7" spans="1:5" ht="15.75" customHeight="1" x14ac:dyDescent="0.25">
      <c r="A7" s="26" t="s">
        <v>41</v>
      </c>
      <c r="B7" s="61">
        <f>B8+B9</f>
        <v>1627606</v>
      </c>
      <c r="C7" s="61">
        <f>C8+C9</f>
        <v>1891738</v>
      </c>
      <c r="D7" s="61">
        <f t="shared" ref="D7:E7" si="1">D8+D9</f>
        <v>1888738</v>
      </c>
      <c r="E7" s="61">
        <f t="shared" si="1"/>
        <v>1888738</v>
      </c>
    </row>
    <row r="8" spans="1:5" ht="15.75" customHeight="1" x14ac:dyDescent="0.25">
      <c r="A8" s="55" t="s">
        <v>42</v>
      </c>
      <c r="B8" s="61">
        <v>1595356</v>
      </c>
      <c r="C8" s="61">
        <v>1781038</v>
      </c>
      <c r="D8" s="61">
        <v>1778038</v>
      </c>
      <c r="E8" s="61">
        <v>1778038</v>
      </c>
    </row>
    <row r="9" spans="1:5" ht="15.75" customHeight="1" x14ac:dyDescent="0.25">
      <c r="A9" s="62" t="s">
        <v>43</v>
      </c>
      <c r="B9" s="61">
        <v>32250</v>
      </c>
      <c r="C9" s="61">
        <v>110700</v>
      </c>
      <c r="D9" s="61">
        <v>110700</v>
      </c>
      <c r="E9" s="61">
        <v>110700</v>
      </c>
    </row>
  </sheetData>
  <mergeCells count="3">
    <mergeCell ref="A3:E3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 xml:space="preserve">&amp;C&amp;"-,Kurziv"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5" sqref="J5"/>
    </sheetView>
  </sheetViews>
  <sheetFormatPr defaultRowHeight="15" x14ac:dyDescent="0.25"/>
  <cols>
    <col min="1" max="3" width="6.42578125" customWidth="1"/>
    <col min="4" max="4" width="35.7109375" customWidth="1"/>
    <col min="5" max="8" width="10.7109375" customWidth="1"/>
  </cols>
  <sheetData>
    <row r="1" spans="1:8" ht="53.25" customHeight="1" x14ac:dyDescent="0.25">
      <c r="A1" s="176" t="s">
        <v>91</v>
      </c>
      <c r="B1" s="177"/>
      <c r="C1" s="177"/>
      <c r="D1" s="177"/>
      <c r="E1" s="178"/>
      <c r="F1" s="178"/>
      <c r="G1" s="178"/>
      <c r="H1" s="178"/>
    </row>
    <row r="2" spans="1:8" ht="22.9" customHeight="1" x14ac:dyDescent="0.25">
      <c r="A2" s="131" t="s">
        <v>73</v>
      </c>
      <c r="B2" s="131"/>
      <c r="C2" s="131"/>
      <c r="D2" s="131"/>
      <c r="E2" s="178"/>
      <c r="F2" s="178"/>
      <c r="G2" s="178"/>
      <c r="H2" s="178"/>
    </row>
    <row r="3" spans="1:8" ht="22.9" customHeight="1" x14ac:dyDescent="0.25">
      <c r="A3" s="88"/>
      <c r="B3" s="88"/>
      <c r="C3" s="88"/>
      <c r="D3" s="88"/>
      <c r="E3" s="99"/>
      <c r="F3" s="99"/>
      <c r="G3" s="99"/>
      <c r="H3" s="99"/>
    </row>
    <row r="4" spans="1:8" ht="30.75" customHeight="1" x14ac:dyDescent="0.25">
      <c r="A4" s="131" t="s">
        <v>92</v>
      </c>
      <c r="B4" s="132"/>
      <c r="C4" s="132"/>
      <c r="D4" s="132"/>
      <c r="E4" s="132"/>
      <c r="F4" s="132"/>
      <c r="G4" s="132"/>
      <c r="H4" s="132"/>
    </row>
    <row r="5" spans="1:8" ht="18" x14ac:dyDescent="0.25">
      <c r="A5" s="12"/>
      <c r="B5" s="12"/>
      <c r="C5" s="12"/>
      <c r="D5" s="12"/>
      <c r="E5" s="12"/>
      <c r="F5" s="12"/>
      <c r="G5" s="22"/>
      <c r="H5" s="22"/>
    </row>
    <row r="6" spans="1:8" ht="25.5" customHeight="1" x14ac:dyDescent="0.25">
      <c r="A6" s="23" t="s">
        <v>14</v>
      </c>
      <c r="B6" s="24" t="s">
        <v>15</v>
      </c>
      <c r="C6" s="24" t="s">
        <v>16</v>
      </c>
      <c r="D6" s="24" t="s">
        <v>44</v>
      </c>
      <c r="E6" s="23" t="s">
        <v>76</v>
      </c>
      <c r="F6" s="23" t="s">
        <v>52</v>
      </c>
      <c r="G6" s="23" t="s">
        <v>0</v>
      </c>
      <c r="H6" s="23" t="s">
        <v>53</v>
      </c>
    </row>
    <row r="7" spans="1:8" ht="20.25" customHeight="1" x14ac:dyDescent="0.25">
      <c r="A7" s="63">
        <v>8</v>
      </c>
      <c r="B7" s="63"/>
      <c r="C7" s="63"/>
      <c r="D7" s="54" t="s">
        <v>45</v>
      </c>
      <c r="E7" s="61">
        <v>0</v>
      </c>
      <c r="F7" s="61">
        <v>0</v>
      </c>
      <c r="G7" s="61">
        <v>0</v>
      </c>
      <c r="H7" s="61">
        <v>0</v>
      </c>
    </row>
    <row r="8" spans="1:8" ht="15" customHeight="1" x14ac:dyDescent="0.25">
      <c r="A8" s="63"/>
      <c r="B8" s="64">
        <v>84</v>
      </c>
      <c r="C8" s="64"/>
      <c r="D8" s="44" t="s">
        <v>46</v>
      </c>
      <c r="E8" s="61">
        <v>0</v>
      </c>
      <c r="F8" s="61">
        <v>0</v>
      </c>
      <c r="G8" s="61">
        <v>0</v>
      </c>
      <c r="H8" s="61">
        <v>0</v>
      </c>
    </row>
    <row r="9" spans="1:8" ht="15" customHeight="1" x14ac:dyDescent="0.25">
      <c r="A9" s="65"/>
      <c r="B9" s="65"/>
      <c r="C9" s="66">
        <v>81</v>
      </c>
      <c r="D9" s="55" t="s">
        <v>47</v>
      </c>
      <c r="E9" s="61">
        <v>0</v>
      </c>
      <c r="F9" s="61">
        <v>0</v>
      </c>
      <c r="G9" s="61">
        <v>0</v>
      </c>
      <c r="H9" s="61">
        <v>0</v>
      </c>
    </row>
    <row r="10" spans="1:8" ht="20.25" customHeight="1" x14ac:dyDescent="0.25">
      <c r="A10" s="67">
        <v>5</v>
      </c>
      <c r="B10" s="68"/>
      <c r="C10" s="68"/>
      <c r="D10" s="56" t="s">
        <v>48</v>
      </c>
      <c r="E10" s="61">
        <v>0</v>
      </c>
      <c r="F10" s="61">
        <v>0</v>
      </c>
      <c r="G10" s="61">
        <v>0</v>
      </c>
      <c r="H10" s="61">
        <v>0</v>
      </c>
    </row>
    <row r="11" spans="1:8" ht="15" customHeight="1" x14ac:dyDescent="0.25">
      <c r="A11" s="64"/>
      <c r="B11" s="64">
        <v>54</v>
      </c>
      <c r="C11" s="64"/>
      <c r="D11" s="57" t="s">
        <v>49</v>
      </c>
      <c r="E11" s="61">
        <v>0</v>
      </c>
      <c r="F11" s="61">
        <v>0</v>
      </c>
      <c r="G11" s="61">
        <v>0</v>
      </c>
      <c r="H11" s="61">
        <v>0</v>
      </c>
    </row>
    <row r="12" spans="1:8" ht="15" customHeight="1" x14ac:dyDescent="0.25">
      <c r="A12" s="64"/>
      <c r="B12" s="64"/>
      <c r="C12" s="66">
        <v>11</v>
      </c>
      <c r="D12" s="35" t="s">
        <v>50</v>
      </c>
      <c r="E12" s="61">
        <v>0</v>
      </c>
      <c r="F12" s="61">
        <v>0</v>
      </c>
      <c r="G12" s="61">
        <v>0</v>
      </c>
      <c r="H12" s="61">
        <v>0</v>
      </c>
    </row>
    <row r="13" spans="1:8" ht="15" customHeight="1" x14ac:dyDescent="0.25">
      <c r="A13" s="64"/>
      <c r="B13" s="64"/>
      <c r="C13" s="66">
        <v>31</v>
      </c>
      <c r="D13" s="35" t="s">
        <v>25</v>
      </c>
      <c r="E13" s="61">
        <v>0</v>
      </c>
      <c r="F13" s="61">
        <v>0</v>
      </c>
      <c r="G13" s="61">
        <v>0</v>
      </c>
      <c r="H13" s="61">
        <v>0</v>
      </c>
    </row>
  </sheetData>
  <mergeCells count="3">
    <mergeCell ref="A4:H4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tabSelected="1" workbookViewId="0">
      <pane ySplit="4" topLeftCell="A85" activePane="bottomLeft" state="frozenSplit"/>
      <selection pane="bottomLeft" activeCell="L113" sqref="L113"/>
    </sheetView>
  </sheetViews>
  <sheetFormatPr defaultRowHeight="12.75" x14ac:dyDescent="0.2"/>
  <cols>
    <col min="1" max="1" width="10.85546875" style="182" customWidth="1"/>
    <col min="2" max="2" width="30.7109375" style="182" customWidth="1"/>
    <col min="3" max="4" width="13.28515625" style="181" customWidth="1"/>
    <col min="5" max="5" width="13.28515625" style="179" customWidth="1"/>
    <col min="6" max="6" width="11.7109375" style="179" customWidth="1"/>
    <col min="7" max="7" width="9.140625" style="179"/>
    <col min="8" max="8" width="12.28515625" style="179" bestFit="1" customWidth="1"/>
    <col min="9" max="9" width="11.7109375" style="180" bestFit="1" customWidth="1"/>
    <col min="10" max="10" width="12.7109375" style="179" bestFit="1" customWidth="1"/>
    <col min="11" max="11" width="9.140625" style="179"/>
    <col min="12" max="12" width="12.28515625" style="179" bestFit="1" customWidth="1"/>
    <col min="13" max="16384" width="9.140625" style="179"/>
  </cols>
  <sheetData>
    <row r="1" spans="1:9" x14ac:dyDescent="0.2">
      <c r="B1" s="256"/>
    </row>
    <row r="2" spans="1:9" s="250" customFormat="1" ht="24" customHeight="1" x14ac:dyDescent="0.25">
      <c r="A2" s="255"/>
      <c r="B2" s="254" t="s">
        <v>173</v>
      </c>
      <c r="C2" s="253"/>
      <c r="D2" s="252"/>
      <c r="I2" s="251"/>
    </row>
    <row r="3" spans="1:9" x14ac:dyDescent="0.2">
      <c r="A3" s="212"/>
      <c r="E3" s="249"/>
      <c r="F3" s="248"/>
    </row>
    <row r="4" spans="1:9" s="243" customFormat="1" x14ac:dyDescent="0.2">
      <c r="A4" s="247"/>
      <c r="B4" s="247"/>
      <c r="C4" s="246"/>
      <c r="D4" s="246"/>
      <c r="F4" s="245"/>
      <c r="I4" s="244"/>
    </row>
    <row r="5" spans="1:9" s="183" customFormat="1" ht="30.75" customHeight="1" thickBot="1" x14ac:dyDescent="0.25">
      <c r="A5" s="242" t="s">
        <v>172</v>
      </c>
      <c r="B5" s="242" t="s">
        <v>44</v>
      </c>
      <c r="C5" s="241" t="s">
        <v>171</v>
      </c>
      <c r="D5" s="241" t="s">
        <v>170</v>
      </c>
      <c r="E5" s="241" t="s">
        <v>169</v>
      </c>
      <c r="F5" s="240" t="s">
        <v>168</v>
      </c>
      <c r="I5" s="211"/>
    </row>
    <row r="6" spans="1:9" ht="21.75" customHeight="1" thickTop="1" x14ac:dyDescent="0.2">
      <c r="A6" s="239" t="s">
        <v>167</v>
      </c>
      <c r="B6" s="238" t="s">
        <v>166</v>
      </c>
      <c r="C6" s="237">
        <f>SUM(C7+C15+C89+C132)</f>
        <v>1627606</v>
      </c>
      <c r="D6" s="237">
        <f>SUM(D7+D15+D89+D132)</f>
        <v>1891738</v>
      </c>
      <c r="E6" s="237">
        <f>SUM(E7+E15+E89+E132)</f>
        <v>1888694</v>
      </c>
      <c r="F6" s="237">
        <f>SUM(F7+F15+F89+F132)</f>
        <v>1888694</v>
      </c>
    </row>
    <row r="7" spans="1:9" s="183" customFormat="1" ht="22.5" customHeight="1" x14ac:dyDescent="0.2">
      <c r="A7" s="197" t="s">
        <v>165</v>
      </c>
      <c r="B7" s="196" t="s">
        <v>164</v>
      </c>
      <c r="C7" s="195">
        <f>SUM(C8+C12)</f>
        <v>86519</v>
      </c>
      <c r="D7" s="195">
        <f>SUM(D8+D12)</f>
        <v>93000</v>
      </c>
      <c r="E7" s="195">
        <f>SUM(E8+E12)</f>
        <v>93000</v>
      </c>
      <c r="F7" s="195">
        <f>SUM(F8+F12)</f>
        <v>93000</v>
      </c>
      <c r="I7" s="211"/>
    </row>
    <row r="8" spans="1:9" s="183" customFormat="1" ht="33.75" customHeight="1" x14ac:dyDescent="0.2">
      <c r="A8" s="226" t="s">
        <v>163</v>
      </c>
      <c r="B8" s="225" t="s">
        <v>162</v>
      </c>
      <c r="C8" s="224">
        <f>SUM(C10+C11)</f>
        <v>82119</v>
      </c>
      <c r="D8" s="224">
        <f>SUM(D10+D11)</f>
        <v>88800</v>
      </c>
      <c r="E8" s="224">
        <f>SUM(E10+E11)</f>
        <v>88800</v>
      </c>
      <c r="F8" s="224">
        <f>SUM(F10+F11)</f>
        <v>88800</v>
      </c>
      <c r="I8" s="211"/>
    </row>
    <row r="9" spans="1:9" s="234" customFormat="1" ht="21.75" customHeight="1" x14ac:dyDescent="0.2">
      <c r="A9" s="191" t="s">
        <v>159</v>
      </c>
      <c r="B9" s="190" t="s">
        <v>158</v>
      </c>
      <c r="C9" s="189">
        <f>SUM(C10+C11)</f>
        <v>82119</v>
      </c>
      <c r="D9" s="189">
        <f>SUM(D10+D11)</f>
        <v>88800</v>
      </c>
      <c r="E9" s="189">
        <f>SUM(E10+E11)</f>
        <v>88800</v>
      </c>
      <c r="F9" s="189">
        <f>SUM(F10+F11)</f>
        <v>88800</v>
      </c>
      <c r="I9" s="235"/>
    </row>
    <row r="10" spans="1:9" ht="14.25" customHeight="1" x14ac:dyDescent="0.2">
      <c r="A10" s="188">
        <v>32</v>
      </c>
      <c r="B10" s="199" t="s">
        <v>37</v>
      </c>
      <c r="C10" s="186">
        <v>81719</v>
      </c>
      <c r="D10" s="186">
        <v>88350</v>
      </c>
      <c r="E10" s="186">
        <v>88350</v>
      </c>
      <c r="F10" s="186">
        <v>88350</v>
      </c>
    </row>
    <row r="11" spans="1:9" s="184" customFormat="1" x14ac:dyDescent="0.2">
      <c r="A11" s="188">
        <v>34</v>
      </c>
      <c r="B11" s="187" t="s">
        <v>38</v>
      </c>
      <c r="C11" s="186">
        <v>400</v>
      </c>
      <c r="D11" s="186">
        <v>450</v>
      </c>
      <c r="E11" s="186">
        <v>450</v>
      </c>
      <c r="F11" s="186">
        <v>450</v>
      </c>
      <c r="I11" s="185"/>
    </row>
    <row r="12" spans="1:9" s="183" customFormat="1" ht="33.75" customHeight="1" x14ac:dyDescent="0.2">
      <c r="A12" s="226" t="s">
        <v>161</v>
      </c>
      <c r="B12" s="225" t="s">
        <v>160</v>
      </c>
      <c r="C12" s="224">
        <f>SUM(C13)</f>
        <v>4400</v>
      </c>
      <c r="D12" s="224">
        <f>SUM(D13)</f>
        <v>4200</v>
      </c>
      <c r="E12" s="224">
        <f>SUM(E13)</f>
        <v>4200</v>
      </c>
      <c r="F12" s="224">
        <f>SUM(F13)</f>
        <v>4200</v>
      </c>
      <c r="I12" s="211"/>
    </row>
    <row r="13" spans="1:9" s="234" customFormat="1" ht="19.5" customHeight="1" x14ac:dyDescent="0.2">
      <c r="A13" s="191" t="s">
        <v>159</v>
      </c>
      <c r="B13" s="190" t="s">
        <v>158</v>
      </c>
      <c r="C13" s="189">
        <f>SUM(C14)</f>
        <v>4400</v>
      </c>
      <c r="D13" s="189">
        <f>SUM(D14)</f>
        <v>4200</v>
      </c>
      <c r="E13" s="189">
        <f>SUM(E14)</f>
        <v>4200</v>
      </c>
      <c r="F13" s="189">
        <f>SUM(F14)</f>
        <v>4200</v>
      </c>
      <c r="I13" s="235"/>
    </row>
    <row r="14" spans="1:9" s="184" customFormat="1" ht="22.5" customHeight="1" x14ac:dyDescent="0.2">
      <c r="A14" s="188">
        <v>42</v>
      </c>
      <c r="B14" s="187" t="s">
        <v>59</v>
      </c>
      <c r="C14" s="186">
        <v>4400</v>
      </c>
      <c r="D14" s="186">
        <v>4200</v>
      </c>
      <c r="E14" s="186">
        <v>4200</v>
      </c>
      <c r="F14" s="186">
        <v>4200</v>
      </c>
      <c r="I14" s="185"/>
    </row>
    <row r="15" spans="1:9" s="183" customFormat="1" ht="22.5" customHeight="1" x14ac:dyDescent="0.2">
      <c r="A15" s="197" t="s">
        <v>157</v>
      </c>
      <c r="B15" s="196" t="s">
        <v>156</v>
      </c>
      <c r="C15" s="195">
        <f>SUM(C16+C27+C51+C55+C58+C63+C66+C69+C72+C72+C77+C81+C85)</f>
        <v>200787</v>
      </c>
      <c r="D15" s="195">
        <f>SUM(D16+D27+D51+D55+D58+D66+D69+D72+D77+D85)</f>
        <v>299898</v>
      </c>
      <c r="E15" s="195">
        <f>SUM(E16+E27+E51+E55+E58+E66+E69+E72+E77+E85)</f>
        <v>299354</v>
      </c>
      <c r="F15" s="195">
        <f>SUM(F16+F27+F51+F55+F58+F66+F69+F72+F77+F85)</f>
        <v>299354</v>
      </c>
      <c r="I15" s="211"/>
    </row>
    <row r="16" spans="1:9" s="183" customFormat="1" ht="33.75" customHeight="1" x14ac:dyDescent="0.2">
      <c r="A16" s="226" t="s">
        <v>155</v>
      </c>
      <c r="B16" s="225" t="s">
        <v>154</v>
      </c>
      <c r="C16" s="224">
        <f>SUM(C17+C21)</f>
        <v>121179</v>
      </c>
      <c r="D16" s="224">
        <f>SUM(D17+D21)</f>
        <v>111500</v>
      </c>
      <c r="E16" s="224">
        <f>SUM(E17+E21)</f>
        <v>112000</v>
      </c>
      <c r="F16" s="224">
        <f>SUM(F17+F21)</f>
        <v>112000</v>
      </c>
      <c r="I16" s="211"/>
    </row>
    <row r="17" spans="1:9" s="234" customFormat="1" ht="12.75" customHeight="1" x14ac:dyDescent="0.2">
      <c r="A17" s="191" t="s">
        <v>115</v>
      </c>
      <c r="B17" s="190" t="s">
        <v>133</v>
      </c>
      <c r="C17" s="189">
        <f>SUM(C18:C20)</f>
        <v>48179</v>
      </c>
      <c r="D17" s="189">
        <f>SUM(D18:D20)</f>
        <v>50000</v>
      </c>
      <c r="E17" s="189">
        <f>SUM(E18:E20)</f>
        <v>50000</v>
      </c>
      <c r="F17" s="189">
        <f>SUM(F18:F20)</f>
        <v>50000</v>
      </c>
      <c r="I17" s="235"/>
    </row>
    <row r="18" spans="1:9" s="184" customFormat="1" x14ac:dyDescent="0.2">
      <c r="A18" s="188">
        <v>31</v>
      </c>
      <c r="B18" s="187" t="s">
        <v>35</v>
      </c>
      <c r="C18" s="186">
        <v>47179</v>
      </c>
      <c r="D18" s="186">
        <v>48000</v>
      </c>
      <c r="E18" s="186">
        <v>48000</v>
      </c>
      <c r="F18" s="186">
        <v>48000</v>
      </c>
      <c r="I18" s="185"/>
    </row>
    <row r="19" spans="1:9" x14ac:dyDescent="0.2">
      <c r="A19" s="188">
        <v>32</v>
      </c>
      <c r="B19" s="187" t="s">
        <v>37</v>
      </c>
      <c r="C19" s="186">
        <v>1000</v>
      </c>
      <c r="D19" s="186">
        <v>2000</v>
      </c>
      <c r="E19" s="186">
        <v>2000</v>
      </c>
      <c r="F19" s="186">
        <v>2000</v>
      </c>
    </row>
    <row r="20" spans="1:9" ht="23.25" customHeight="1" x14ac:dyDescent="0.2">
      <c r="A20" s="188">
        <v>42</v>
      </c>
      <c r="B20" s="187" t="s">
        <v>59</v>
      </c>
      <c r="C20" s="186"/>
      <c r="D20" s="186"/>
      <c r="E20" s="198"/>
      <c r="F20" s="186"/>
    </row>
    <row r="21" spans="1:9" s="234" customFormat="1" ht="15" customHeight="1" x14ac:dyDescent="0.2">
      <c r="A21" s="191" t="s">
        <v>111</v>
      </c>
      <c r="B21" s="190" t="s">
        <v>153</v>
      </c>
      <c r="C21" s="189">
        <f>SUM(C22:C26)</f>
        <v>73000</v>
      </c>
      <c r="D21" s="189">
        <f>SUM(D22:D25)</f>
        <v>61500</v>
      </c>
      <c r="E21" s="189">
        <f>SUM(E22:E25)</f>
        <v>62000</v>
      </c>
      <c r="F21" s="189">
        <f>SUM(F22:F25)</f>
        <v>62000</v>
      </c>
      <c r="H21" s="236"/>
      <c r="I21" s="235"/>
    </row>
    <row r="22" spans="1:9" ht="12.75" customHeight="1" x14ac:dyDescent="0.2">
      <c r="A22" s="188">
        <v>31</v>
      </c>
      <c r="B22" s="187" t="s">
        <v>35</v>
      </c>
      <c r="C22" s="186">
        <v>35840</v>
      </c>
      <c r="D22" s="186">
        <v>38500</v>
      </c>
      <c r="E22" s="186">
        <v>38500</v>
      </c>
      <c r="F22" s="186">
        <v>38500</v>
      </c>
      <c r="H22" s="233"/>
    </row>
    <row r="23" spans="1:9" x14ac:dyDescent="0.2">
      <c r="A23" s="188">
        <v>32</v>
      </c>
      <c r="B23" s="187" t="s">
        <v>37</v>
      </c>
      <c r="C23" s="186">
        <v>33250</v>
      </c>
      <c r="D23" s="186">
        <v>23000</v>
      </c>
      <c r="E23" s="186">
        <v>23000</v>
      </c>
      <c r="F23" s="186">
        <v>23000</v>
      </c>
    </row>
    <row r="24" spans="1:9" x14ac:dyDescent="0.2">
      <c r="A24" s="188">
        <v>34</v>
      </c>
      <c r="B24" s="187" t="s">
        <v>38</v>
      </c>
      <c r="C24" s="186">
        <v>0</v>
      </c>
      <c r="D24" s="186">
        <v>0</v>
      </c>
      <c r="E24" s="198"/>
      <c r="F24" s="186"/>
    </row>
    <row r="25" spans="1:9" s="182" customFormat="1" ht="12.75" customHeight="1" x14ac:dyDescent="0.2">
      <c r="A25" s="204">
        <v>42</v>
      </c>
      <c r="B25" s="203" t="s">
        <v>59</v>
      </c>
      <c r="C25" s="202">
        <v>2110</v>
      </c>
      <c r="D25" s="202">
        <v>0</v>
      </c>
      <c r="E25" s="202">
        <v>500</v>
      </c>
      <c r="F25" s="202">
        <v>500</v>
      </c>
      <c r="I25" s="207"/>
    </row>
    <row r="26" spans="1:9" x14ac:dyDescent="0.2">
      <c r="A26" s="188">
        <v>92</v>
      </c>
      <c r="B26" s="199" t="s">
        <v>105</v>
      </c>
      <c r="C26" s="186">
        <v>1800</v>
      </c>
      <c r="D26" s="186"/>
      <c r="E26" s="186"/>
      <c r="F26" s="186"/>
    </row>
    <row r="27" spans="1:9" s="183" customFormat="1" ht="23.25" customHeight="1" x14ac:dyDescent="0.2">
      <c r="A27" s="226" t="s">
        <v>152</v>
      </c>
      <c r="B27" s="225" t="s">
        <v>151</v>
      </c>
      <c r="C27" s="224">
        <f>SUM(C28+C31+C34+C38+C43+C47)</f>
        <v>7500</v>
      </c>
      <c r="D27" s="224">
        <f>SUM(D28+D31+D34+D38+D43+D47)</f>
        <v>8844</v>
      </c>
      <c r="E27" s="224">
        <f>SUM(E28+E31+E34+E38+E43+E47)</f>
        <v>8000</v>
      </c>
      <c r="F27" s="224">
        <f>SUM(F28+F31+F34+F38+F43+F47)</f>
        <v>8000</v>
      </c>
      <c r="I27" s="211"/>
    </row>
    <row r="28" spans="1:9" s="184" customFormat="1" ht="19.5" customHeight="1" x14ac:dyDescent="0.2">
      <c r="A28" s="191" t="s">
        <v>115</v>
      </c>
      <c r="B28" s="232" t="s">
        <v>150</v>
      </c>
      <c r="C28" s="189">
        <f>SUM(C29:C30)</f>
        <v>1062</v>
      </c>
      <c r="D28" s="189">
        <f>SUM(D29:D30)</f>
        <v>1406</v>
      </c>
      <c r="E28" s="189">
        <f>SUM(E29:E30)</f>
        <v>1062</v>
      </c>
      <c r="F28" s="189">
        <f>SUM(F29:F30)</f>
        <v>1062</v>
      </c>
      <c r="I28" s="185"/>
    </row>
    <row r="29" spans="1:9" s="184" customFormat="1" ht="14.25" customHeight="1" x14ac:dyDescent="0.2">
      <c r="A29" s="188">
        <v>32</v>
      </c>
      <c r="B29" s="187" t="s">
        <v>37</v>
      </c>
      <c r="C29" s="231">
        <v>795</v>
      </c>
      <c r="D29" s="231">
        <v>1139</v>
      </c>
      <c r="E29" s="231">
        <v>795</v>
      </c>
      <c r="F29" s="231">
        <v>795</v>
      </c>
      <c r="I29" s="185"/>
    </row>
    <row r="30" spans="1:9" s="200" customFormat="1" ht="12.75" customHeight="1" x14ac:dyDescent="0.2">
      <c r="A30" s="204">
        <v>42</v>
      </c>
      <c r="B30" s="203" t="s">
        <v>59</v>
      </c>
      <c r="C30" s="230">
        <v>267</v>
      </c>
      <c r="D30" s="230">
        <v>267</v>
      </c>
      <c r="E30" s="230">
        <v>267</v>
      </c>
      <c r="F30" s="230">
        <v>267</v>
      </c>
      <c r="I30" s="201"/>
    </row>
    <row r="31" spans="1:9" s="184" customFormat="1" ht="13.5" customHeight="1" x14ac:dyDescent="0.2">
      <c r="A31" s="191" t="s">
        <v>113</v>
      </c>
      <c r="B31" s="190" t="s">
        <v>112</v>
      </c>
      <c r="C31" s="189">
        <f>SUM(C32:C33)</f>
        <v>2200</v>
      </c>
      <c r="D31" s="189">
        <f>SUM(D32:D33)</f>
        <v>2200</v>
      </c>
      <c r="E31" s="189">
        <f>SUM(E32:E33)</f>
        <v>2200</v>
      </c>
      <c r="F31" s="189">
        <f>SUM(F32:F33)</f>
        <v>2200</v>
      </c>
      <c r="I31" s="185"/>
    </row>
    <row r="32" spans="1:9" s="184" customFormat="1" ht="12.75" customHeight="1" x14ac:dyDescent="0.2">
      <c r="A32" s="188">
        <v>32</v>
      </c>
      <c r="B32" s="187" t="s">
        <v>37</v>
      </c>
      <c r="C32" s="186">
        <v>2100</v>
      </c>
      <c r="D32" s="186">
        <v>2100</v>
      </c>
      <c r="E32" s="186">
        <v>2100</v>
      </c>
      <c r="F32" s="186">
        <v>2100</v>
      </c>
      <c r="I32" s="185"/>
    </row>
    <row r="33" spans="1:9" s="184" customFormat="1" ht="12.75" customHeight="1" x14ac:dyDescent="0.2">
      <c r="A33" s="229">
        <v>37</v>
      </c>
      <c r="B33" s="187" t="s">
        <v>142</v>
      </c>
      <c r="C33" s="186">
        <v>100</v>
      </c>
      <c r="D33" s="186">
        <v>100</v>
      </c>
      <c r="E33" s="186">
        <v>100</v>
      </c>
      <c r="F33" s="186">
        <v>100</v>
      </c>
      <c r="I33" s="185"/>
    </row>
    <row r="34" spans="1:9" s="184" customFormat="1" ht="20.25" customHeight="1" x14ac:dyDescent="0.2">
      <c r="A34" s="191" t="s">
        <v>111</v>
      </c>
      <c r="B34" s="190" t="s">
        <v>110</v>
      </c>
      <c r="C34" s="189">
        <f>SUM(C35:C37)</f>
        <v>1200</v>
      </c>
      <c r="D34" s="189">
        <f>SUM(D35:D37)</f>
        <v>2000</v>
      </c>
      <c r="E34" s="189">
        <f>SUM(E35:E37)</f>
        <v>2000</v>
      </c>
      <c r="F34" s="189">
        <f>SUM(F35:F37)</f>
        <v>2000</v>
      </c>
      <c r="I34" s="185"/>
    </row>
    <row r="35" spans="1:9" x14ac:dyDescent="0.2">
      <c r="A35" s="188">
        <v>31</v>
      </c>
      <c r="B35" s="187" t="s">
        <v>35</v>
      </c>
      <c r="C35" s="186"/>
      <c r="D35" s="186"/>
      <c r="E35" s="198"/>
      <c r="F35" s="186"/>
    </row>
    <row r="36" spans="1:9" x14ac:dyDescent="0.2">
      <c r="A36" s="188">
        <v>32</v>
      </c>
      <c r="B36" s="187" t="s">
        <v>37</v>
      </c>
      <c r="C36" s="186">
        <v>1200</v>
      </c>
      <c r="D36" s="186">
        <v>2000</v>
      </c>
      <c r="E36" s="186">
        <v>2000</v>
      </c>
      <c r="F36" s="186">
        <v>2000</v>
      </c>
    </row>
    <row r="37" spans="1:9" ht="12.75" customHeight="1" x14ac:dyDescent="0.2">
      <c r="A37" s="188">
        <v>42</v>
      </c>
      <c r="B37" s="187" t="s">
        <v>59</v>
      </c>
      <c r="C37" s="186"/>
      <c r="D37" s="186"/>
      <c r="E37" s="198"/>
      <c r="F37" s="186"/>
    </row>
    <row r="38" spans="1:9" s="184" customFormat="1" ht="15" customHeight="1" x14ac:dyDescent="0.2">
      <c r="A38" s="191" t="s">
        <v>100</v>
      </c>
      <c r="B38" s="190" t="s">
        <v>99</v>
      </c>
      <c r="C38" s="189">
        <f>SUM(C39:C42)</f>
        <v>1300</v>
      </c>
      <c r="D38" s="189">
        <f>SUM(D39:D41)</f>
        <v>1700</v>
      </c>
      <c r="E38" s="189">
        <f>SUM(E39:E41)</f>
        <v>1700</v>
      </c>
      <c r="F38" s="189">
        <f>SUM(F39:F41)</f>
        <v>1700</v>
      </c>
      <c r="I38" s="185"/>
    </row>
    <row r="39" spans="1:9" x14ac:dyDescent="0.2">
      <c r="A39" s="188">
        <v>31</v>
      </c>
      <c r="B39" s="187" t="s">
        <v>35</v>
      </c>
      <c r="C39" s="186">
        <v>250</v>
      </c>
      <c r="D39" s="186">
        <v>250</v>
      </c>
      <c r="E39" s="186">
        <v>250</v>
      </c>
      <c r="F39" s="186">
        <v>250</v>
      </c>
    </row>
    <row r="40" spans="1:9" x14ac:dyDescent="0.2">
      <c r="A40" s="188">
        <v>32</v>
      </c>
      <c r="B40" s="187" t="s">
        <v>37</v>
      </c>
      <c r="C40" s="186">
        <v>550</v>
      </c>
      <c r="D40" s="186">
        <v>450</v>
      </c>
      <c r="E40" s="186">
        <v>450</v>
      </c>
      <c r="F40" s="186">
        <v>450</v>
      </c>
    </row>
    <row r="41" spans="1:9" s="182" customFormat="1" ht="12.75" customHeight="1" x14ac:dyDescent="0.2">
      <c r="A41" s="204">
        <v>38</v>
      </c>
      <c r="B41" s="203" t="s">
        <v>88</v>
      </c>
      <c r="C41" s="202">
        <v>0</v>
      </c>
      <c r="D41" s="202">
        <v>1000</v>
      </c>
      <c r="E41" s="202">
        <v>1000</v>
      </c>
      <c r="F41" s="202">
        <v>1000</v>
      </c>
      <c r="I41" s="207"/>
    </row>
    <row r="42" spans="1:9" x14ac:dyDescent="0.2">
      <c r="A42" s="188">
        <v>92</v>
      </c>
      <c r="B42" s="199" t="s">
        <v>105</v>
      </c>
      <c r="C42" s="186">
        <v>500</v>
      </c>
      <c r="D42" s="186"/>
      <c r="E42" s="186"/>
      <c r="F42" s="186"/>
    </row>
    <row r="43" spans="1:9" s="184" customFormat="1" ht="12.75" customHeight="1" x14ac:dyDescent="0.2">
      <c r="A43" s="191" t="s">
        <v>121</v>
      </c>
      <c r="B43" s="190" t="s">
        <v>120</v>
      </c>
      <c r="C43" s="189">
        <f>SUM(C44:C46)</f>
        <v>738</v>
      </c>
      <c r="D43" s="189">
        <f>SUM(D44:D46)</f>
        <v>338</v>
      </c>
      <c r="E43" s="189">
        <f>SUM(E44:E46)</f>
        <v>338</v>
      </c>
      <c r="F43" s="189">
        <f>SUM(F44:F46)</f>
        <v>338</v>
      </c>
      <c r="I43" s="185"/>
    </row>
    <row r="44" spans="1:9" x14ac:dyDescent="0.2">
      <c r="A44" s="188">
        <v>31</v>
      </c>
      <c r="B44" s="187" t="s">
        <v>35</v>
      </c>
      <c r="C44" s="186"/>
      <c r="D44" s="186"/>
      <c r="E44" s="198"/>
      <c r="F44" s="186"/>
    </row>
    <row r="45" spans="1:9" x14ac:dyDescent="0.2">
      <c r="A45" s="188">
        <v>32</v>
      </c>
      <c r="B45" s="187" t="s">
        <v>37</v>
      </c>
      <c r="C45" s="186">
        <v>338</v>
      </c>
      <c r="D45" s="186">
        <v>338</v>
      </c>
      <c r="E45" s="186">
        <v>338</v>
      </c>
      <c r="F45" s="186">
        <v>338</v>
      </c>
    </row>
    <row r="46" spans="1:9" ht="12.75" customHeight="1" x14ac:dyDescent="0.2">
      <c r="A46" s="188">
        <v>42</v>
      </c>
      <c r="B46" s="187" t="s">
        <v>59</v>
      </c>
      <c r="C46" s="186">
        <v>400</v>
      </c>
      <c r="D46" s="186"/>
      <c r="E46" s="186"/>
      <c r="F46" s="186"/>
    </row>
    <row r="47" spans="1:9" s="184" customFormat="1" ht="16.5" customHeight="1" x14ac:dyDescent="0.2">
      <c r="A47" s="191" t="s">
        <v>109</v>
      </c>
      <c r="B47" s="190" t="s">
        <v>108</v>
      </c>
      <c r="C47" s="189">
        <f>SUM(C48:C50)</f>
        <v>1000</v>
      </c>
      <c r="D47" s="189">
        <f>SUM(D48:D50)</f>
        <v>1200</v>
      </c>
      <c r="E47" s="189">
        <f>SUM(E48:E50)</f>
        <v>700</v>
      </c>
      <c r="F47" s="189">
        <f>SUM(F48:F50)</f>
        <v>700</v>
      </c>
      <c r="I47" s="185"/>
    </row>
    <row r="48" spans="1:9" x14ac:dyDescent="0.2">
      <c r="A48" s="188">
        <v>32</v>
      </c>
      <c r="B48" s="187" t="s">
        <v>37</v>
      </c>
      <c r="C48" s="186">
        <v>700</v>
      </c>
      <c r="D48" s="186">
        <v>700</v>
      </c>
      <c r="E48" s="186">
        <v>700</v>
      </c>
      <c r="F48" s="186">
        <v>700</v>
      </c>
    </row>
    <row r="49" spans="1:9" ht="12.75" customHeight="1" x14ac:dyDescent="0.2">
      <c r="A49" s="188">
        <v>42</v>
      </c>
      <c r="B49" s="187" t="s">
        <v>59</v>
      </c>
      <c r="C49" s="186"/>
      <c r="D49" s="186"/>
      <c r="E49" s="198"/>
      <c r="F49" s="186"/>
    </row>
    <row r="50" spans="1:9" x14ac:dyDescent="0.2">
      <c r="A50" s="188">
        <v>92</v>
      </c>
      <c r="B50" s="199" t="s">
        <v>105</v>
      </c>
      <c r="C50" s="186">
        <v>300</v>
      </c>
      <c r="D50" s="186">
        <v>500</v>
      </c>
      <c r="E50" s="186"/>
      <c r="F50" s="186"/>
    </row>
    <row r="51" spans="1:9" s="184" customFormat="1" ht="24" customHeight="1" x14ac:dyDescent="0.2">
      <c r="A51" s="226" t="s">
        <v>149</v>
      </c>
      <c r="B51" s="225" t="s">
        <v>148</v>
      </c>
      <c r="C51" s="224">
        <f>SUM(C52)</f>
        <v>6060</v>
      </c>
      <c r="D51" s="224">
        <f>SUM(D52)</f>
        <v>6340</v>
      </c>
      <c r="E51" s="224">
        <f>SUM(E52)</f>
        <v>6340</v>
      </c>
      <c r="F51" s="224">
        <f>SUM(F52)</f>
        <v>6340</v>
      </c>
      <c r="I51" s="185"/>
    </row>
    <row r="52" spans="1:9" s="184" customFormat="1" x14ac:dyDescent="0.2">
      <c r="A52" s="191" t="s">
        <v>115</v>
      </c>
      <c r="B52" s="190" t="s">
        <v>130</v>
      </c>
      <c r="C52" s="189">
        <f>SUM(C53:C54)</f>
        <v>6060</v>
      </c>
      <c r="D52" s="189">
        <f>SUM(D53:D54)</f>
        <v>6340</v>
      </c>
      <c r="E52" s="189">
        <f>SUM(E53:E54)</f>
        <v>6340</v>
      </c>
      <c r="F52" s="189">
        <f>SUM(F53:F54)</f>
        <v>6340</v>
      </c>
      <c r="I52" s="185"/>
    </row>
    <row r="53" spans="1:9" x14ac:dyDescent="0.2">
      <c r="A53" s="188">
        <v>31</v>
      </c>
      <c r="B53" s="187" t="s">
        <v>35</v>
      </c>
      <c r="C53" s="186">
        <v>5707</v>
      </c>
      <c r="D53" s="186">
        <v>5987</v>
      </c>
      <c r="E53" s="186">
        <v>5987</v>
      </c>
      <c r="F53" s="186">
        <v>5987</v>
      </c>
    </row>
    <row r="54" spans="1:9" x14ac:dyDescent="0.2">
      <c r="A54" s="188">
        <v>32</v>
      </c>
      <c r="B54" s="187" t="s">
        <v>37</v>
      </c>
      <c r="C54" s="186">
        <v>353</v>
      </c>
      <c r="D54" s="186">
        <v>353</v>
      </c>
      <c r="E54" s="186">
        <v>353</v>
      </c>
      <c r="F54" s="186">
        <v>353</v>
      </c>
    </row>
    <row r="55" spans="1:9" s="184" customFormat="1" ht="24" customHeight="1" x14ac:dyDescent="0.2">
      <c r="A55" s="226" t="s">
        <v>147</v>
      </c>
      <c r="B55" s="225" t="s">
        <v>146</v>
      </c>
      <c r="C55" s="224">
        <f>SUM(C56)</f>
        <v>400</v>
      </c>
      <c r="D55" s="224">
        <f>SUM(D56)</f>
        <v>351</v>
      </c>
      <c r="E55" s="224">
        <f>SUM(E56)</f>
        <v>151</v>
      </c>
      <c r="F55" s="224">
        <f>SUM(F56)</f>
        <v>151</v>
      </c>
      <c r="I55" s="185"/>
    </row>
    <row r="56" spans="1:9" s="184" customFormat="1" ht="12.75" customHeight="1" x14ac:dyDescent="0.2">
      <c r="A56" s="191" t="s">
        <v>115</v>
      </c>
      <c r="B56" s="190" t="s">
        <v>145</v>
      </c>
      <c r="C56" s="189">
        <f>SUM(C57)</f>
        <v>400</v>
      </c>
      <c r="D56" s="189">
        <f>SUM(D57)</f>
        <v>351</v>
      </c>
      <c r="E56" s="189">
        <f>SUM(E57)</f>
        <v>151</v>
      </c>
      <c r="F56" s="189">
        <f>SUM(F57)</f>
        <v>151</v>
      </c>
      <c r="I56" s="185"/>
    </row>
    <row r="57" spans="1:9" x14ac:dyDescent="0.2">
      <c r="A57" s="188">
        <v>32</v>
      </c>
      <c r="B57" s="187" t="s">
        <v>37</v>
      </c>
      <c r="C57" s="186">
        <v>400</v>
      </c>
      <c r="D57" s="186">
        <v>351</v>
      </c>
      <c r="E57" s="186">
        <v>151</v>
      </c>
      <c r="F57" s="186">
        <v>151</v>
      </c>
    </row>
    <row r="58" spans="1:9" s="184" customFormat="1" ht="23.25" customHeight="1" x14ac:dyDescent="0.2">
      <c r="A58" s="226" t="s">
        <v>144</v>
      </c>
      <c r="B58" s="225" t="s">
        <v>143</v>
      </c>
      <c r="C58" s="224">
        <f>SUM(C59)</f>
        <v>26800</v>
      </c>
      <c r="D58" s="224">
        <f>SUM(D59)</f>
        <v>30500</v>
      </c>
      <c r="E58" s="224">
        <f>SUM(E59)</f>
        <v>30500</v>
      </c>
      <c r="F58" s="224">
        <f>SUM(F59)</f>
        <v>30500</v>
      </c>
      <c r="I58" s="185"/>
    </row>
    <row r="59" spans="1:9" s="184" customFormat="1" ht="18" customHeight="1" x14ac:dyDescent="0.2">
      <c r="A59" s="191" t="s">
        <v>100</v>
      </c>
      <c r="B59" s="190" t="s">
        <v>99</v>
      </c>
      <c r="C59" s="189">
        <f>SUM(C60:C62)</f>
        <v>26800</v>
      </c>
      <c r="D59" s="189">
        <f>SUM(D60:D62)</f>
        <v>30500</v>
      </c>
      <c r="E59" s="189">
        <f>SUM(E60:E62)</f>
        <v>30500</v>
      </c>
      <c r="F59" s="189">
        <f>SUM(F60:F62)</f>
        <v>30500</v>
      </c>
      <c r="I59" s="185"/>
    </row>
    <row r="60" spans="1:9" x14ac:dyDescent="0.2">
      <c r="A60" s="188">
        <v>32</v>
      </c>
      <c r="B60" s="187" t="s">
        <v>37</v>
      </c>
      <c r="C60" s="186"/>
      <c r="D60" s="186"/>
      <c r="E60" s="198"/>
      <c r="F60" s="186"/>
    </row>
    <row r="61" spans="1:9" s="184" customFormat="1" ht="12.75" customHeight="1" x14ac:dyDescent="0.2">
      <c r="A61" s="229">
        <v>37</v>
      </c>
      <c r="B61" s="187" t="s">
        <v>142</v>
      </c>
      <c r="C61" s="186">
        <v>16100</v>
      </c>
      <c r="D61" s="186">
        <v>25000</v>
      </c>
      <c r="E61" s="186">
        <v>25000</v>
      </c>
      <c r="F61" s="186">
        <v>25000</v>
      </c>
      <c r="I61" s="185"/>
    </row>
    <row r="62" spans="1:9" ht="12.75" customHeight="1" x14ac:dyDescent="0.2">
      <c r="A62" s="188">
        <v>42</v>
      </c>
      <c r="B62" s="187" t="s">
        <v>59</v>
      </c>
      <c r="C62" s="186">
        <v>10700</v>
      </c>
      <c r="D62" s="186">
        <v>5500</v>
      </c>
      <c r="E62" s="186">
        <v>5500</v>
      </c>
      <c r="F62" s="186">
        <v>5500</v>
      </c>
    </row>
    <row r="63" spans="1:9" s="184" customFormat="1" ht="27.75" customHeight="1" x14ac:dyDescent="0.2">
      <c r="A63" s="228" t="s">
        <v>141</v>
      </c>
      <c r="B63" s="225" t="s">
        <v>140</v>
      </c>
      <c r="C63" s="224">
        <v>1000</v>
      </c>
      <c r="D63" s="224">
        <v>0</v>
      </c>
      <c r="E63" s="224">
        <v>0</v>
      </c>
      <c r="F63" s="224">
        <v>0</v>
      </c>
      <c r="G63" s="227"/>
      <c r="I63" s="185"/>
    </row>
    <row r="64" spans="1:9" s="184" customFormat="1" x14ac:dyDescent="0.2">
      <c r="A64" s="191" t="s">
        <v>111</v>
      </c>
      <c r="B64" s="190" t="s">
        <v>110</v>
      </c>
      <c r="C64" s="189">
        <f>SUM(C65)</f>
        <v>1000</v>
      </c>
      <c r="D64" s="189">
        <f>SUM(D65)</f>
        <v>0</v>
      </c>
      <c r="E64" s="189">
        <f>SUM(E65)</f>
        <v>0</v>
      </c>
      <c r="F64" s="189">
        <f>SUM(F65)</f>
        <v>0</v>
      </c>
      <c r="I64" s="185"/>
    </row>
    <row r="65" spans="1:10" x14ac:dyDescent="0.2">
      <c r="A65" s="188">
        <v>32</v>
      </c>
      <c r="B65" s="187" t="s">
        <v>37</v>
      </c>
      <c r="C65" s="186">
        <v>1000</v>
      </c>
      <c r="D65" s="186">
        <v>0</v>
      </c>
      <c r="E65" s="186">
        <v>0</v>
      </c>
      <c r="F65" s="186">
        <v>0</v>
      </c>
    </row>
    <row r="66" spans="1:10" s="184" customFormat="1" ht="27.75" customHeight="1" x14ac:dyDescent="0.2">
      <c r="A66" s="228" t="s">
        <v>139</v>
      </c>
      <c r="B66" s="225" t="s">
        <v>138</v>
      </c>
      <c r="C66" s="224">
        <f>SUM(C67)</f>
        <v>454</v>
      </c>
      <c r="D66" s="224">
        <f>SUM(D67)</f>
        <v>400</v>
      </c>
      <c r="E66" s="224">
        <f>SUM(E67)</f>
        <v>400</v>
      </c>
      <c r="F66" s="224">
        <f>SUM(F67)</f>
        <v>400</v>
      </c>
      <c r="G66" s="227"/>
      <c r="I66" s="185"/>
    </row>
    <row r="67" spans="1:10" s="184" customFormat="1" x14ac:dyDescent="0.2">
      <c r="A67" s="191" t="s">
        <v>115</v>
      </c>
      <c r="B67" s="190" t="s">
        <v>130</v>
      </c>
      <c r="C67" s="189">
        <f>SUM(C68)</f>
        <v>454</v>
      </c>
      <c r="D67" s="189">
        <f>SUM(D68)</f>
        <v>400</v>
      </c>
      <c r="E67" s="189">
        <f>SUM(E68)</f>
        <v>400</v>
      </c>
      <c r="F67" s="189">
        <f>SUM(F68)</f>
        <v>400</v>
      </c>
      <c r="I67" s="185"/>
    </row>
    <row r="68" spans="1:10" x14ac:dyDescent="0.2">
      <c r="A68" s="188">
        <v>32</v>
      </c>
      <c r="B68" s="187" t="s">
        <v>37</v>
      </c>
      <c r="C68" s="186">
        <v>454</v>
      </c>
      <c r="D68" s="186">
        <v>400</v>
      </c>
      <c r="E68" s="186">
        <v>400</v>
      </c>
      <c r="F68" s="186">
        <v>400</v>
      </c>
    </row>
    <row r="69" spans="1:10" ht="24" customHeight="1" x14ac:dyDescent="0.2">
      <c r="A69" s="226" t="s">
        <v>137</v>
      </c>
      <c r="B69" s="225" t="s">
        <v>136</v>
      </c>
      <c r="C69" s="224">
        <f>SUM(C70)</f>
        <v>400</v>
      </c>
      <c r="D69" s="224">
        <f>SUM(D70)</f>
        <v>320</v>
      </c>
      <c r="E69" s="224">
        <f>SUM(E70)</f>
        <v>320</v>
      </c>
      <c r="F69" s="224">
        <f>SUM(F70)</f>
        <v>320</v>
      </c>
    </row>
    <row r="70" spans="1:10" s="184" customFormat="1" ht="12.75" customHeight="1" x14ac:dyDescent="0.2">
      <c r="A70" s="191" t="s">
        <v>115</v>
      </c>
      <c r="B70" s="190" t="s">
        <v>133</v>
      </c>
      <c r="C70" s="189">
        <f>SUM(C71)</f>
        <v>400</v>
      </c>
      <c r="D70" s="189">
        <f>SUM(D71)</f>
        <v>320</v>
      </c>
      <c r="E70" s="189">
        <f>SUM(E71)</f>
        <v>320</v>
      </c>
      <c r="F70" s="189">
        <f>SUM(F71)</f>
        <v>320</v>
      </c>
      <c r="I70" s="185"/>
      <c r="J70" s="223"/>
    </row>
    <row r="71" spans="1:10" x14ac:dyDescent="0.2">
      <c r="A71" s="188">
        <v>32</v>
      </c>
      <c r="B71" s="187" t="s">
        <v>37</v>
      </c>
      <c r="C71" s="186">
        <v>400</v>
      </c>
      <c r="D71" s="186">
        <v>320</v>
      </c>
      <c r="E71" s="186">
        <v>320</v>
      </c>
      <c r="F71" s="186">
        <v>320</v>
      </c>
      <c r="J71" s="222"/>
    </row>
    <row r="72" spans="1:10" ht="24.75" customHeight="1" x14ac:dyDescent="0.2">
      <c r="A72" s="194" t="s">
        <v>135</v>
      </c>
      <c r="B72" s="193" t="s">
        <v>134</v>
      </c>
      <c r="C72" s="192">
        <f>C73+C75</f>
        <v>0</v>
      </c>
      <c r="D72" s="192">
        <f>D73+D75</f>
        <v>88556</v>
      </c>
      <c r="E72" s="192">
        <f>E73+E75</f>
        <v>88556</v>
      </c>
      <c r="F72" s="192">
        <f>F73+F75</f>
        <v>88556</v>
      </c>
    </row>
    <row r="73" spans="1:10" s="184" customFormat="1" ht="12.75" customHeight="1" x14ac:dyDescent="0.2">
      <c r="A73" s="191" t="s">
        <v>115</v>
      </c>
      <c r="B73" s="190" t="s">
        <v>133</v>
      </c>
      <c r="C73" s="189">
        <f>SUM(C74)</f>
        <v>0</v>
      </c>
      <c r="D73" s="189">
        <f>SUM(D74)</f>
        <v>256</v>
      </c>
      <c r="E73" s="189">
        <f>SUM(E74)</f>
        <v>256</v>
      </c>
      <c r="F73" s="189">
        <f>SUM(F74)</f>
        <v>256</v>
      </c>
      <c r="I73" s="185"/>
      <c r="J73" s="223"/>
    </row>
    <row r="74" spans="1:10" x14ac:dyDescent="0.2">
      <c r="A74" s="188">
        <v>32</v>
      </c>
      <c r="B74" s="187" t="s">
        <v>37</v>
      </c>
      <c r="C74" s="186">
        <v>0</v>
      </c>
      <c r="D74" s="186">
        <v>256</v>
      </c>
      <c r="E74" s="186">
        <v>256</v>
      </c>
      <c r="F74" s="186">
        <v>256</v>
      </c>
      <c r="J74" s="222"/>
    </row>
    <row r="75" spans="1:10" s="184" customFormat="1" ht="18" customHeight="1" x14ac:dyDescent="0.2">
      <c r="A75" s="191" t="s">
        <v>100</v>
      </c>
      <c r="B75" s="190" t="s">
        <v>99</v>
      </c>
      <c r="C75" s="189">
        <f>SUM(C76)</f>
        <v>0</v>
      </c>
      <c r="D75" s="189">
        <f>SUM(D76)</f>
        <v>88300</v>
      </c>
      <c r="E75" s="189">
        <f>SUM(E76)</f>
        <v>88300</v>
      </c>
      <c r="F75" s="189">
        <f>SUM(F76)</f>
        <v>88300</v>
      </c>
      <c r="I75" s="185"/>
    </row>
    <row r="76" spans="1:10" s="184" customFormat="1" ht="12.75" customHeight="1" x14ac:dyDescent="0.2">
      <c r="A76" s="188">
        <v>32</v>
      </c>
      <c r="B76" s="187" t="s">
        <v>37</v>
      </c>
      <c r="C76" s="186">
        <v>0</v>
      </c>
      <c r="D76" s="186">
        <v>88300</v>
      </c>
      <c r="E76" s="186">
        <v>88300</v>
      </c>
      <c r="F76" s="186">
        <v>88300</v>
      </c>
      <c r="I76" s="185"/>
    </row>
    <row r="77" spans="1:10" ht="27.75" customHeight="1" x14ac:dyDescent="0.2">
      <c r="A77" s="194" t="s">
        <v>132</v>
      </c>
      <c r="B77" s="193" t="s">
        <v>131</v>
      </c>
      <c r="C77" s="192">
        <f>SUM(C78)</f>
        <v>1494</v>
      </c>
      <c r="D77" s="192">
        <f>SUM(D78)</f>
        <v>3087</v>
      </c>
      <c r="E77" s="192">
        <f>SUM(E78)</f>
        <v>3087</v>
      </c>
      <c r="F77" s="192">
        <f>SUM(F78)</f>
        <v>3087</v>
      </c>
    </row>
    <row r="78" spans="1:10" s="184" customFormat="1" x14ac:dyDescent="0.2">
      <c r="A78" s="191" t="s">
        <v>115</v>
      </c>
      <c r="B78" s="190" t="s">
        <v>130</v>
      </c>
      <c r="C78" s="189">
        <f>SUM(C79:C80)</f>
        <v>1494</v>
      </c>
      <c r="D78" s="189">
        <f>SUM(D79:D80)</f>
        <v>3087</v>
      </c>
      <c r="E78" s="189">
        <f>SUM(E79:E80)</f>
        <v>3087</v>
      </c>
      <c r="F78" s="189">
        <f>SUM(F79:F80)</f>
        <v>3087</v>
      </c>
      <c r="I78" s="185"/>
    </row>
    <row r="79" spans="1:10" x14ac:dyDescent="0.2">
      <c r="A79" s="188">
        <v>31</v>
      </c>
      <c r="B79" s="187" t="s">
        <v>35</v>
      </c>
      <c r="C79" s="186"/>
      <c r="D79" s="186"/>
      <c r="E79" s="198"/>
      <c r="F79" s="186"/>
    </row>
    <row r="80" spans="1:10" x14ac:dyDescent="0.2">
      <c r="A80" s="188">
        <v>32</v>
      </c>
      <c r="B80" s="187" t="s">
        <v>37</v>
      </c>
      <c r="C80" s="186">
        <v>1494</v>
      </c>
      <c r="D80" s="186">
        <v>3087</v>
      </c>
      <c r="E80" s="186">
        <v>3087</v>
      </c>
      <c r="F80" s="186">
        <v>3087</v>
      </c>
    </row>
    <row r="81" spans="1:9" ht="23.25" customHeight="1" x14ac:dyDescent="0.2">
      <c r="A81" s="194" t="s">
        <v>128</v>
      </c>
      <c r="B81" s="193" t="s">
        <v>129</v>
      </c>
      <c r="C81" s="192">
        <f>SUM(C82)</f>
        <v>35500</v>
      </c>
      <c r="D81" s="192">
        <f>SUM(D82)</f>
        <v>50000</v>
      </c>
      <c r="E81" s="192">
        <f>SUM(E82)</f>
        <v>50000</v>
      </c>
      <c r="F81" s="192">
        <f>SUM(F82)</f>
        <v>50000</v>
      </c>
    </row>
    <row r="82" spans="1:9" s="184" customFormat="1" ht="14.25" customHeight="1" x14ac:dyDescent="0.2">
      <c r="A82" s="221" t="s">
        <v>115</v>
      </c>
      <c r="B82" s="220" t="s">
        <v>126</v>
      </c>
      <c r="C82" s="189">
        <f>SUM(C83:C84)</f>
        <v>35500</v>
      </c>
      <c r="D82" s="189">
        <f>SUM(D83:D85)</f>
        <v>50000</v>
      </c>
      <c r="E82" s="189">
        <f>SUM(E83:E85)</f>
        <v>50000</v>
      </c>
      <c r="F82" s="189">
        <f>SUM(F83:F85)</f>
        <v>50000</v>
      </c>
      <c r="I82" s="185"/>
    </row>
    <row r="83" spans="1:9" ht="12.75" customHeight="1" x14ac:dyDescent="0.2">
      <c r="A83" s="219">
        <v>31</v>
      </c>
      <c r="B83" s="187" t="s">
        <v>35</v>
      </c>
      <c r="C83" s="186">
        <v>34620</v>
      </c>
      <c r="D83" s="186">
        <v>0</v>
      </c>
      <c r="E83" s="186">
        <v>0</v>
      </c>
      <c r="F83" s="186">
        <v>0</v>
      </c>
    </row>
    <row r="84" spans="1:9" x14ac:dyDescent="0.2">
      <c r="A84" s="188">
        <v>32</v>
      </c>
      <c r="B84" s="187" t="s">
        <v>37</v>
      </c>
      <c r="C84" s="186">
        <v>880</v>
      </c>
      <c r="D84" s="186">
        <v>0</v>
      </c>
      <c r="E84" s="186">
        <v>0</v>
      </c>
      <c r="F84" s="186">
        <v>0</v>
      </c>
    </row>
    <row r="85" spans="1:9" ht="23.25" customHeight="1" x14ac:dyDescent="0.2">
      <c r="A85" s="194" t="s">
        <v>128</v>
      </c>
      <c r="B85" s="193" t="s">
        <v>127</v>
      </c>
      <c r="C85" s="192">
        <f>SUM(C86)</f>
        <v>0</v>
      </c>
      <c r="D85" s="192">
        <f>SUM(D86)</f>
        <v>50000</v>
      </c>
      <c r="E85" s="192">
        <f>SUM(E86)</f>
        <v>50000</v>
      </c>
      <c r="F85" s="192">
        <f>SUM(F86)</f>
        <v>50000</v>
      </c>
    </row>
    <row r="86" spans="1:9" s="184" customFormat="1" ht="14.25" customHeight="1" x14ac:dyDescent="0.2">
      <c r="A86" s="221" t="s">
        <v>115</v>
      </c>
      <c r="B86" s="220" t="s">
        <v>126</v>
      </c>
      <c r="C86" s="189">
        <f>SUM(C87:C88)</f>
        <v>0</v>
      </c>
      <c r="D86" s="189">
        <f>SUM(D87:D88)</f>
        <v>50000</v>
      </c>
      <c r="E86" s="189">
        <f>SUM(E87:E88)</f>
        <v>50000</v>
      </c>
      <c r="F86" s="189">
        <f>SUM(F87:F88)</f>
        <v>50000</v>
      </c>
      <c r="I86" s="185"/>
    </row>
    <row r="87" spans="1:9" ht="12.75" customHeight="1" x14ac:dyDescent="0.2">
      <c r="A87" s="219">
        <v>31</v>
      </c>
      <c r="B87" s="187" t="s">
        <v>35</v>
      </c>
      <c r="C87" s="186">
        <v>0</v>
      </c>
      <c r="D87" s="186">
        <v>48120</v>
      </c>
      <c r="E87" s="186">
        <v>48120</v>
      </c>
      <c r="F87" s="186">
        <v>48120</v>
      </c>
    </row>
    <row r="88" spans="1:9" x14ac:dyDescent="0.2">
      <c r="A88" s="188">
        <v>32</v>
      </c>
      <c r="B88" s="187" t="s">
        <v>37</v>
      </c>
      <c r="C88" s="186">
        <v>0</v>
      </c>
      <c r="D88" s="186">
        <v>1880</v>
      </c>
      <c r="E88" s="186">
        <v>1880</v>
      </c>
      <c r="F88" s="186">
        <v>1880</v>
      </c>
    </row>
    <row r="89" spans="1:9" s="183" customFormat="1" ht="23.25" customHeight="1" x14ac:dyDescent="0.2">
      <c r="A89" s="197" t="s">
        <v>125</v>
      </c>
      <c r="B89" s="196" t="s">
        <v>124</v>
      </c>
      <c r="C89" s="195">
        <f>SUM(C90+C112)</f>
        <v>9300</v>
      </c>
      <c r="D89" s="195">
        <f>SUM(D90+D112)</f>
        <v>9840</v>
      </c>
      <c r="E89" s="195">
        <f>SUM(E90+E112)</f>
        <v>7340</v>
      </c>
      <c r="F89" s="195">
        <f>SUM(F90+F112)</f>
        <v>7340</v>
      </c>
      <c r="I89" s="211"/>
    </row>
    <row r="90" spans="1:9" s="183" customFormat="1" ht="23.25" customHeight="1" x14ac:dyDescent="0.2">
      <c r="A90" s="194" t="s">
        <v>123</v>
      </c>
      <c r="B90" s="193" t="s">
        <v>122</v>
      </c>
      <c r="C90" s="192">
        <f>SUM(C91+C94+C97+C100+C103+C106+C109)</f>
        <v>7300</v>
      </c>
      <c r="D90" s="192">
        <f>SUM(D91+D94+D97+D100+D103+D106+D109)</f>
        <v>7700</v>
      </c>
      <c r="E90" s="192">
        <f>SUM(E91+E94+E97+E100+E103+E106+E109)</f>
        <v>5200</v>
      </c>
      <c r="F90" s="192">
        <f>SUM(F91+F94+F97+F100+F103+F106+F109)</f>
        <v>5200</v>
      </c>
      <c r="I90" s="211"/>
    </row>
    <row r="91" spans="1:9" s="183" customFormat="1" ht="15.75" customHeight="1" x14ac:dyDescent="0.2">
      <c r="A91" s="191" t="s">
        <v>113</v>
      </c>
      <c r="B91" s="190" t="s">
        <v>112</v>
      </c>
      <c r="C91" s="189">
        <f>SUM(C92:C93)</f>
        <v>6800</v>
      </c>
      <c r="D91" s="189">
        <f>SUM(D92:D93)</f>
        <v>6800</v>
      </c>
      <c r="E91" s="189">
        <f>SUM(E92:E93)</f>
        <v>4300</v>
      </c>
      <c r="F91" s="189">
        <f>SUM(F92:F93)</f>
        <v>4300</v>
      </c>
      <c r="I91" s="211"/>
    </row>
    <row r="92" spans="1:9" s="212" customFormat="1" ht="12.75" customHeight="1" x14ac:dyDescent="0.2">
      <c r="A92" s="204">
        <v>42</v>
      </c>
      <c r="B92" s="203" t="s">
        <v>59</v>
      </c>
      <c r="C92" s="202">
        <v>5900</v>
      </c>
      <c r="D92" s="202">
        <v>4300</v>
      </c>
      <c r="E92" s="202">
        <v>4300</v>
      </c>
      <c r="F92" s="202">
        <v>4300</v>
      </c>
      <c r="I92" s="213"/>
    </row>
    <row r="93" spans="1:9" s="212" customFormat="1" ht="15.75" customHeight="1" x14ac:dyDescent="0.2">
      <c r="A93" s="204">
        <v>92</v>
      </c>
      <c r="B93" s="215" t="s">
        <v>105</v>
      </c>
      <c r="C93" s="202">
        <v>900</v>
      </c>
      <c r="D93" s="202">
        <v>2500</v>
      </c>
      <c r="E93" s="202"/>
      <c r="F93" s="202"/>
      <c r="I93" s="213"/>
    </row>
    <row r="94" spans="1:9" s="212" customFormat="1" ht="15.75" customHeight="1" x14ac:dyDescent="0.2">
      <c r="A94" s="218" t="s">
        <v>111</v>
      </c>
      <c r="B94" s="217" t="s">
        <v>110</v>
      </c>
      <c r="C94" s="216">
        <f>SUM(C95:C96)</f>
        <v>0</v>
      </c>
      <c r="D94" s="216">
        <f>SUM(D95:D96)</f>
        <v>500</v>
      </c>
      <c r="E94" s="216">
        <f>SUM(E95:E96)</f>
        <v>500</v>
      </c>
      <c r="F94" s="216">
        <f>SUM(F95:F96)</f>
        <v>500</v>
      </c>
      <c r="I94" s="213"/>
    </row>
    <row r="95" spans="1:9" s="212" customFormat="1" ht="15.75" customHeight="1" x14ac:dyDescent="0.2">
      <c r="A95" s="204">
        <v>42</v>
      </c>
      <c r="B95" s="203" t="s">
        <v>59</v>
      </c>
      <c r="C95" s="202"/>
      <c r="D95" s="202">
        <v>500</v>
      </c>
      <c r="E95" s="202">
        <v>500</v>
      </c>
      <c r="F95" s="202">
        <v>500</v>
      </c>
      <c r="I95" s="213"/>
    </row>
    <row r="96" spans="1:9" s="212" customFormat="1" ht="15.75" customHeight="1" x14ac:dyDescent="0.2">
      <c r="A96" s="204">
        <v>92</v>
      </c>
      <c r="B96" s="215" t="s">
        <v>105</v>
      </c>
      <c r="C96" s="202"/>
      <c r="D96" s="202"/>
      <c r="E96" s="214"/>
      <c r="F96" s="202"/>
      <c r="I96" s="213"/>
    </row>
    <row r="97" spans="1:9" s="212" customFormat="1" ht="15.75" customHeight="1" x14ac:dyDescent="0.2">
      <c r="A97" s="218" t="s">
        <v>100</v>
      </c>
      <c r="B97" s="217" t="s">
        <v>99</v>
      </c>
      <c r="C97" s="216">
        <f>SUM(C98:C99)</f>
        <v>500</v>
      </c>
      <c r="D97" s="216">
        <f>SUM(D98:D99)</f>
        <v>0</v>
      </c>
      <c r="E97" s="216">
        <f>SUM(E98:E99)</f>
        <v>0</v>
      </c>
      <c r="F97" s="216">
        <f>SUM(F98:F99)</f>
        <v>0</v>
      </c>
      <c r="I97" s="213"/>
    </row>
    <row r="98" spans="1:9" s="212" customFormat="1" ht="15.75" customHeight="1" x14ac:dyDescent="0.2">
      <c r="A98" s="204">
        <v>42</v>
      </c>
      <c r="B98" s="203" t="s">
        <v>59</v>
      </c>
      <c r="C98" s="202"/>
      <c r="D98" s="202"/>
      <c r="E98" s="202"/>
      <c r="F98" s="202"/>
      <c r="I98" s="213"/>
    </row>
    <row r="99" spans="1:9" s="212" customFormat="1" ht="15.75" customHeight="1" x14ac:dyDescent="0.2">
      <c r="A99" s="204">
        <v>92</v>
      </c>
      <c r="B99" s="215" t="s">
        <v>105</v>
      </c>
      <c r="C99" s="202">
        <v>500</v>
      </c>
      <c r="D99" s="202"/>
      <c r="E99" s="202"/>
      <c r="F99" s="202"/>
      <c r="I99" s="213"/>
    </row>
    <row r="100" spans="1:9" s="212" customFormat="1" ht="15.75" customHeight="1" x14ac:dyDescent="0.2">
      <c r="A100" s="218" t="s">
        <v>121</v>
      </c>
      <c r="B100" s="217" t="s">
        <v>120</v>
      </c>
      <c r="C100" s="216">
        <f>SUM(C101:C102)</f>
        <v>0</v>
      </c>
      <c r="D100" s="216">
        <f>SUM(D101:D102)</f>
        <v>400</v>
      </c>
      <c r="E100" s="216">
        <f>SUM(E101:E102)</f>
        <v>400</v>
      </c>
      <c r="F100" s="216">
        <f>SUM(F101:F102)</f>
        <v>400</v>
      </c>
      <c r="I100" s="213"/>
    </row>
    <row r="101" spans="1:9" s="212" customFormat="1" ht="15.75" customHeight="1" x14ac:dyDescent="0.2">
      <c r="A101" s="204">
        <v>42</v>
      </c>
      <c r="B101" s="203" t="s">
        <v>59</v>
      </c>
      <c r="C101" s="202"/>
      <c r="D101" s="202">
        <v>400</v>
      </c>
      <c r="E101" s="202">
        <v>400</v>
      </c>
      <c r="F101" s="202">
        <v>400</v>
      </c>
      <c r="I101" s="213"/>
    </row>
    <row r="102" spans="1:9" s="212" customFormat="1" ht="15.75" customHeight="1" x14ac:dyDescent="0.2">
      <c r="A102" s="204">
        <v>92</v>
      </c>
      <c r="B102" s="215" t="s">
        <v>105</v>
      </c>
      <c r="C102" s="202"/>
      <c r="D102" s="202"/>
      <c r="E102" s="214"/>
      <c r="F102" s="202"/>
      <c r="I102" s="213"/>
    </row>
    <row r="103" spans="1:9" s="212" customFormat="1" ht="15.75" customHeight="1" x14ac:dyDescent="0.2">
      <c r="A103" s="218" t="s">
        <v>119</v>
      </c>
      <c r="B103" s="217" t="s">
        <v>118</v>
      </c>
      <c r="C103" s="216">
        <f>SUM(C104:C105)</f>
        <v>0</v>
      </c>
      <c r="D103" s="216">
        <f>SUM(D104:D105)</f>
        <v>0</v>
      </c>
      <c r="E103" s="216">
        <f>SUM(E104:E105)</f>
        <v>0</v>
      </c>
      <c r="F103" s="216">
        <f>SUM(F104:F105)</f>
        <v>0</v>
      </c>
      <c r="I103" s="213"/>
    </row>
    <row r="104" spans="1:9" s="212" customFormat="1" ht="15.75" customHeight="1" x14ac:dyDescent="0.2">
      <c r="A104" s="204">
        <v>42</v>
      </c>
      <c r="B104" s="203" t="s">
        <v>59</v>
      </c>
      <c r="C104" s="202"/>
      <c r="D104" s="202"/>
      <c r="E104" s="214"/>
      <c r="F104" s="202"/>
      <c r="I104" s="213"/>
    </row>
    <row r="105" spans="1:9" s="212" customFormat="1" ht="15.75" customHeight="1" x14ac:dyDescent="0.2">
      <c r="A105" s="204">
        <v>92</v>
      </c>
      <c r="B105" s="215" t="s">
        <v>105</v>
      </c>
      <c r="C105" s="202"/>
      <c r="D105" s="202"/>
      <c r="E105" s="214"/>
      <c r="F105" s="202"/>
      <c r="I105" s="213"/>
    </row>
    <row r="106" spans="1:9" s="212" customFormat="1" ht="15.75" customHeight="1" x14ac:dyDescent="0.2">
      <c r="A106" s="218" t="s">
        <v>109</v>
      </c>
      <c r="B106" s="217" t="s">
        <v>108</v>
      </c>
      <c r="C106" s="216">
        <f>SUM(C107:C108)</f>
        <v>0</v>
      </c>
      <c r="D106" s="216">
        <f>SUM(D107:D108)</f>
        <v>0</v>
      </c>
      <c r="E106" s="216">
        <f>SUM(E107:E108)</f>
        <v>0</v>
      </c>
      <c r="F106" s="216">
        <f>SUM(F107:F108)</f>
        <v>0</v>
      </c>
      <c r="I106" s="213"/>
    </row>
    <row r="107" spans="1:9" s="212" customFormat="1" ht="15.75" customHeight="1" x14ac:dyDescent="0.2">
      <c r="A107" s="204">
        <v>42</v>
      </c>
      <c r="B107" s="203" t="s">
        <v>59</v>
      </c>
      <c r="C107" s="202"/>
      <c r="D107" s="202"/>
      <c r="E107" s="214"/>
      <c r="F107" s="202"/>
      <c r="I107" s="213"/>
    </row>
    <row r="108" spans="1:9" s="212" customFormat="1" ht="15.75" customHeight="1" x14ac:dyDescent="0.2">
      <c r="A108" s="204">
        <v>92</v>
      </c>
      <c r="B108" s="215" t="s">
        <v>105</v>
      </c>
      <c r="C108" s="202"/>
      <c r="D108" s="202"/>
      <c r="E108" s="214"/>
      <c r="F108" s="202"/>
      <c r="I108" s="213"/>
    </row>
    <row r="109" spans="1:9" s="183" customFormat="1" ht="21.75" customHeight="1" x14ac:dyDescent="0.2">
      <c r="A109" s="191" t="s">
        <v>107</v>
      </c>
      <c r="B109" s="190" t="s">
        <v>106</v>
      </c>
      <c r="C109" s="189">
        <f>SUM(C110:C111)</f>
        <v>0</v>
      </c>
      <c r="D109" s="189">
        <f>SUM(D110:D111)</f>
        <v>0</v>
      </c>
      <c r="E109" s="189">
        <f>SUM(E110:E111)</f>
        <v>0</v>
      </c>
      <c r="F109" s="189">
        <f>SUM(F110:F111)</f>
        <v>0</v>
      </c>
      <c r="I109" s="211"/>
    </row>
    <row r="110" spans="1:9" s="183" customFormat="1" ht="15.75" customHeight="1" x14ac:dyDescent="0.2">
      <c r="A110" s="188">
        <v>42</v>
      </c>
      <c r="B110" s="187" t="s">
        <v>59</v>
      </c>
      <c r="C110" s="186"/>
      <c r="D110" s="186"/>
      <c r="E110" s="198"/>
      <c r="F110" s="186"/>
      <c r="I110" s="211"/>
    </row>
    <row r="111" spans="1:9" s="183" customFormat="1" ht="15.75" customHeight="1" x14ac:dyDescent="0.2">
      <c r="A111" s="188">
        <v>92</v>
      </c>
      <c r="B111" s="199" t="s">
        <v>105</v>
      </c>
      <c r="C111" s="186"/>
      <c r="D111" s="186"/>
      <c r="E111" s="198"/>
      <c r="F111" s="186"/>
      <c r="I111" s="211"/>
    </row>
    <row r="112" spans="1:9" ht="24.75" customHeight="1" x14ac:dyDescent="0.2">
      <c r="A112" s="194" t="s">
        <v>117</v>
      </c>
      <c r="B112" s="193" t="s">
        <v>116</v>
      </c>
      <c r="C112" s="192">
        <f>SUM(C113+C115+C118+C121+C126+C129)</f>
        <v>2000</v>
      </c>
      <c r="D112" s="192">
        <f>SUM(D113+D115+D118+D121+D126+D129)</f>
        <v>2140</v>
      </c>
      <c r="E112" s="192">
        <f>SUM(E113+E115+E118+E121+E126+E129)</f>
        <v>2140</v>
      </c>
      <c r="F112" s="192">
        <f>SUM(F113+F115+F118+F121+F126+F129)</f>
        <v>2140</v>
      </c>
    </row>
    <row r="113" spans="1:9" s="184" customFormat="1" ht="20.25" customHeight="1" x14ac:dyDescent="0.2">
      <c r="A113" s="191" t="s">
        <v>115</v>
      </c>
      <c r="B113" s="190" t="s">
        <v>114</v>
      </c>
      <c r="C113" s="189">
        <f>SUM(C114)</f>
        <v>880</v>
      </c>
      <c r="D113" s="189">
        <f>SUM(D114)</f>
        <v>840</v>
      </c>
      <c r="E113" s="189">
        <f>SUM(E114)</f>
        <v>840</v>
      </c>
      <c r="F113" s="189">
        <f>SUM(F114)</f>
        <v>840</v>
      </c>
      <c r="I113" s="185"/>
    </row>
    <row r="114" spans="1:9" s="182" customFormat="1" ht="12.75" customHeight="1" x14ac:dyDescent="0.2">
      <c r="A114" s="204">
        <v>42</v>
      </c>
      <c r="B114" s="203" t="s">
        <v>59</v>
      </c>
      <c r="C114" s="202">
        <v>880</v>
      </c>
      <c r="D114" s="202">
        <v>840</v>
      </c>
      <c r="E114" s="202">
        <v>840</v>
      </c>
      <c r="F114" s="202">
        <v>840</v>
      </c>
      <c r="I114" s="207"/>
    </row>
    <row r="115" spans="1:9" ht="18" customHeight="1" x14ac:dyDescent="0.2">
      <c r="A115" s="191" t="s">
        <v>113</v>
      </c>
      <c r="B115" s="190" t="s">
        <v>112</v>
      </c>
      <c r="C115" s="189">
        <f>SUM(C116:C117)</f>
        <v>0</v>
      </c>
      <c r="D115" s="189">
        <f>SUM(D116:D117)</f>
        <v>0</v>
      </c>
      <c r="E115" s="189">
        <f>SUM(E116:E117)</f>
        <v>0</v>
      </c>
      <c r="F115" s="189">
        <f>SUM(F116:F117)</f>
        <v>0</v>
      </c>
    </row>
    <row r="116" spans="1:9" ht="25.5" customHeight="1" x14ac:dyDescent="0.2">
      <c r="A116" s="188">
        <v>42</v>
      </c>
      <c r="B116" s="187" t="s">
        <v>59</v>
      </c>
      <c r="C116" s="186"/>
      <c r="D116" s="186"/>
      <c r="E116" s="206"/>
      <c r="F116" s="205"/>
    </row>
    <row r="117" spans="1:9" ht="12" customHeight="1" x14ac:dyDescent="0.2">
      <c r="A117" s="188">
        <v>92</v>
      </c>
      <c r="B117" s="187" t="s">
        <v>105</v>
      </c>
      <c r="C117" s="186"/>
      <c r="D117" s="186"/>
      <c r="E117" s="206"/>
      <c r="F117" s="205"/>
    </row>
    <row r="118" spans="1:9" ht="18" customHeight="1" x14ac:dyDescent="0.2">
      <c r="A118" s="191" t="s">
        <v>111</v>
      </c>
      <c r="B118" s="190" t="s">
        <v>110</v>
      </c>
      <c r="C118" s="210">
        <f>SUM(C119:C120)</f>
        <v>0</v>
      </c>
      <c r="D118" s="210">
        <f>SUM(D119:D120)</f>
        <v>0</v>
      </c>
      <c r="E118" s="210">
        <f>SUM(E119:E120)</f>
        <v>0</v>
      </c>
      <c r="F118" s="210">
        <f>SUM(F119:F120)</f>
        <v>0</v>
      </c>
    </row>
    <row r="119" spans="1:9" s="182" customFormat="1" ht="12.75" customHeight="1" x14ac:dyDescent="0.2">
      <c r="A119" s="204">
        <v>42</v>
      </c>
      <c r="B119" s="203" t="s">
        <v>59</v>
      </c>
      <c r="C119" s="202"/>
      <c r="D119" s="202"/>
      <c r="E119" s="209"/>
      <c r="F119" s="208"/>
      <c r="I119" s="207"/>
    </row>
    <row r="120" spans="1:9" ht="18" customHeight="1" x14ac:dyDescent="0.2">
      <c r="A120" s="188">
        <v>92</v>
      </c>
      <c r="B120" s="187" t="s">
        <v>105</v>
      </c>
      <c r="C120" s="186"/>
      <c r="D120" s="186"/>
      <c r="E120" s="206"/>
      <c r="F120" s="205"/>
    </row>
    <row r="121" spans="1:9" s="184" customFormat="1" ht="18.75" customHeight="1" x14ac:dyDescent="0.2">
      <c r="A121" s="191" t="s">
        <v>100</v>
      </c>
      <c r="B121" s="190" t="s">
        <v>99</v>
      </c>
      <c r="C121" s="189">
        <f>SUM(C122:C125)</f>
        <v>400</v>
      </c>
      <c r="D121" s="189">
        <f>SUM(D122:D125)</f>
        <v>500</v>
      </c>
      <c r="E121" s="189">
        <f>SUM(E122:E125)</f>
        <v>500</v>
      </c>
      <c r="F121" s="189">
        <f>SUM(F122:F125)</f>
        <v>500</v>
      </c>
      <c r="I121" s="185"/>
    </row>
    <row r="122" spans="1:9" ht="14.25" customHeight="1" x14ac:dyDescent="0.2">
      <c r="A122" s="188">
        <v>42</v>
      </c>
      <c r="B122" s="187" t="s">
        <v>59</v>
      </c>
      <c r="C122" s="186">
        <v>400</v>
      </c>
      <c r="D122" s="186">
        <v>500</v>
      </c>
      <c r="E122" s="186">
        <v>500</v>
      </c>
      <c r="F122" s="186">
        <v>500</v>
      </c>
    </row>
    <row r="123" spans="1:9" ht="14.25" customHeight="1" x14ac:dyDescent="0.2">
      <c r="A123" s="188">
        <v>92</v>
      </c>
      <c r="B123" s="199" t="s">
        <v>105</v>
      </c>
      <c r="C123" s="186"/>
      <c r="D123" s="186"/>
      <c r="E123" s="198"/>
      <c r="F123" s="186"/>
    </row>
    <row r="124" spans="1:9" ht="12.75" customHeight="1" x14ac:dyDescent="0.2">
      <c r="A124" s="188">
        <v>42</v>
      </c>
      <c r="B124" s="187" t="s">
        <v>59</v>
      </c>
      <c r="C124" s="186"/>
      <c r="D124" s="186"/>
      <c r="E124" s="198"/>
      <c r="F124" s="186"/>
    </row>
    <row r="125" spans="1:9" ht="13.5" customHeight="1" x14ac:dyDescent="0.2">
      <c r="A125" s="188">
        <v>92</v>
      </c>
      <c r="B125" s="199" t="s">
        <v>105</v>
      </c>
      <c r="C125" s="186"/>
      <c r="D125" s="186"/>
      <c r="E125" s="198"/>
      <c r="F125" s="186"/>
    </row>
    <row r="126" spans="1:9" ht="18.75" customHeight="1" x14ac:dyDescent="0.2">
      <c r="A126" s="191" t="s">
        <v>109</v>
      </c>
      <c r="B126" s="190" t="s">
        <v>108</v>
      </c>
      <c r="C126" s="189">
        <f>SUM(C127:C128)</f>
        <v>720</v>
      </c>
      <c r="D126" s="189">
        <f>SUM(D127:D128)</f>
        <v>800</v>
      </c>
      <c r="E126" s="189">
        <f>SUM(E127:E128)</f>
        <v>800</v>
      </c>
      <c r="F126" s="189">
        <f>SUM(F127:F128)</f>
        <v>800</v>
      </c>
    </row>
    <row r="127" spans="1:9" s="200" customFormat="1" ht="12.75" customHeight="1" x14ac:dyDescent="0.2">
      <c r="A127" s="204">
        <v>42</v>
      </c>
      <c r="B127" s="203" t="s">
        <v>59</v>
      </c>
      <c r="C127" s="202">
        <v>720</v>
      </c>
      <c r="D127" s="202">
        <v>800</v>
      </c>
      <c r="E127" s="202">
        <v>800</v>
      </c>
      <c r="F127" s="202">
        <v>800</v>
      </c>
      <c r="G127" s="182"/>
      <c r="I127" s="201"/>
    </row>
    <row r="128" spans="1:9" ht="16.5" customHeight="1" x14ac:dyDescent="0.2">
      <c r="A128" s="188">
        <v>92</v>
      </c>
      <c r="B128" s="199" t="s">
        <v>105</v>
      </c>
      <c r="C128" s="186"/>
      <c r="D128" s="186"/>
      <c r="E128" s="198"/>
      <c r="F128" s="186"/>
    </row>
    <row r="129" spans="1:9" ht="24.75" customHeight="1" x14ac:dyDescent="0.2">
      <c r="A129" s="191" t="s">
        <v>107</v>
      </c>
      <c r="B129" s="190" t="s">
        <v>106</v>
      </c>
      <c r="C129" s="189">
        <f>SUM(C130:C131)</f>
        <v>0</v>
      </c>
      <c r="D129" s="189">
        <f>SUM(D130:D131)</f>
        <v>0</v>
      </c>
      <c r="E129" s="189">
        <f>SUM(E130:E131)</f>
        <v>0</v>
      </c>
      <c r="F129" s="189">
        <f>SUM(F130:F131)</f>
        <v>0</v>
      </c>
      <c r="G129" s="184"/>
    </row>
    <row r="130" spans="1:9" s="184" customFormat="1" ht="12.75" customHeight="1" x14ac:dyDescent="0.2">
      <c r="A130" s="188">
        <v>42</v>
      </c>
      <c r="B130" s="187" t="s">
        <v>59</v>
      </c>
      <c r="C130" s="186"/>
      <c r="D130" s="186"/>
      <c r="E130" s="198"/>
      <c r="F130" s="186"/>
      <c r="G130" s="179"/>
      <c r="I130" s="185"/>
    </row>
    <row r="131" spans="1:9" x14ac:dyDescent="0.2">
      <c r="A131" s="188">
        <v>92</v>
      </c>
      <c r="B131" s="199" t="s">
        <v>105</v>
      </c>
      <c r="C131" s="186"/>
      <c r="D131" s="186"/>
      <c r="E131" s="198"/>
      <c r="F131" s="186"/>
    </row>
    <row r="132" spans="1:9" ht="22.5" x14ac:dyDescent="0.2">
      <c r="A132" s="197" t="s">
        <v>104</v>
      </c>
      <c r="B132" s="196" t="s">
        <v>103</v>
      </c>
      <c r="C132" s="195">
        <f>SUM(C133)</f>
        <v>1331000</v>
      </c>
      <c r="D132" s="195">
        <f>SUM(D133)</f>
        <v>1489000</v>
      </c>
      <c r="E132" s="195">
        <f>SUM(E133)</f>
        <v>1489000</v>
      </c>
      <c r="F132" s="195">
        <f>SUM(F133)</f>
        <v>1489000</v>
      </c>
    </row>
    <row r="133" spans="1:9" ht="33.75" x14ac:dyDescent="0.2">
      <c r="A133" s="194" t="s">
        <v>102</v>
      </c>
      <c r="B133" s="193" t="s">
        <v>101</v>
      </c>
      <c r="C133" s="192">
        <f>SUM(C134)</f>
        <v>1331000</v>
      </c>
      <c r="D133" s="192">
        <f>SUM(D134)</f>
        <v>1489000</v>
      </c>
      <c r="E133" s="192">
        <f>SUM(E134)</f>
        <v>1489000</v>
      </c>
      <c r="F133" s="192">
        <f>SUM(F134)</f>
        <v>1489000</v>
      </c>
    </row>
    <row r="134" spans="1:9" x14ac:dyDescent="0.2">
      <c r="A134" s="191" t="s">
        <v>100</v>
      </c>
      <c r="B134" s="190" t="s">
        <v>99</v>
      </c>
      <c r="C134" s="189">
        <f>SUM(C135:C137)</f>
        <v>1331000</v>
      </c>
      <c r="D134" s="189">
        <f>SUM(D135:D137)</f>
        <v>1489000</v>
      </c>
      <c r="E134" s="189">
        <f>SUM(E135:E137)</f>
        <v>1489000</v>
      </c>
      <c r="F134" s="189">
        <f>SUM(F135:F137)</f>
        <v>1489000</v>
      </c>
      <c r="G134" s="184"/>
    </row>
    <row r="135" spans="1:9" x14ac:dyDescent="0.2">
      <c r="A135" s="188">
        <v>31</v>
      </c>
      <c r="B135" s="187" t="s">
        <v>35</v>
      </c>
      <c r="C135" s="186">
        <v>1307700</v>
      </c>
      <c r="D135" s="186">
        <v>1469000</v>
      </c>
      <c r="E135" s="186">
        <v>1469000</v>
      </c>
      <c r="F135" s="186">
        <v>1469000</v>
      </c>
    </row>
    <row r="136" spans="1:9" x14ac:dyDescent="0.2">
      <c r="A136" s="188">
        <v>32</v>
      </c>
      <c r="B136" s="187" t="s">
        <v>37</v>
      </c>
      <c r="C136" s="186">
        <v>20500</v>
      </c>
      <c r="D136" s="186">
        <v>18000</v>
      </c>
      <c r="E136" s="186">
        <v>18000</v>
      </c>
      <c r="F136" s="186">
        <v>18000</v>
      </c>
    </row>
    <row r="137" spans="1:9" s="184" customFormat="1" x14ac:dyDescent="0.2">
      <c r="A137" s="188">
        <v>34</v>
      </c>
      <c r="B137" s="187" t="s">
        <v>38</v>
      </c>
      <c r="C137" s="186">
        <v>2800</v>
      </c>
      <c r="D137" s="186">
        <v>2000</v>
      </c>
      <c r="E137" s="186">
        <v>2000</v>
      </c>
      <c r="F137" s="186">
        <v>2000</v>
      </c>
      <c r="I137" s="185"/>
    </row>
    <row r="140" spans="1:9" x14ac:dyDescent="0.2">
      <c r="E140" s="183" t="s">
        <v>98</v>
      </c>
      <c r="I140" s="179"/>
    </row>
    <row r="141" spans="1:9" x14ac:dyDescent="0.2">
      <c r="E141" s="183"/>
      <c r="I141" s="179"/>
    </row>
    <row r="142" spans="1:9" x14ac:dyDescent="0.2">
      <c r="E142" s="183" t="s">
        <v>97</v>
      </c>
      <c r="I142" s="179"/>
    </row>
  </sheetData>
  <mergeCells count="1">
    <mergeCell ref="A4:B4"/>
  </mergeCells>
  <pageMargins left="0.78740157480314965" right="0" top="0.11811023622047245" bottom="0.43307086614173229" header="0.11811023622047245" footer="0.1181102362204724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RAČUN PRIHODA I RASHODA</vt:lpstr>
      <vt:lpstr>RASHODI PREMA FUNK.KLASIF.</vt:lpstr>
      <vt:lpstr>RAČUN FINANCIRANJA</vt:lpstr>
      <vt:lpstr>plan rashoda i izdataka</vt:lpstr>
      <vt:lpstr>'plan rashoda i izdataka'!Ispis_naslova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2023-09-22T10:41:47Z</cp:lastPrinted>
  <dcterms:created xsi:type="dcterms:W3CDTF">2022-10-06T06:32:40Z</dcterms:created>
  <dcterms:modified xsi:type="dcterms:W3CDTF">2023-10-05T06:09:05Z</dcterms:modified>
</cp:coreProperties>
</file>